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ustomProperty1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zas\TODOS\Balances y Press Releases\IRSA\FY 25 IRSA\FY25\Earnings y Short Press Release\"/>
    </mc:Choice>
  </mc:AlternateContent>
  <xr:revisionPtr revIDLastSave="0" documentId="13_ncr:1_{7412A9F8-1A59-452B-9537-B9CABD4DCC70}" xr6:coauthVersionLast="47" xr6:coauthVersionMax="47" xr10:uidLastSave="{00000000-0000-0000-0000-000000000000}"/>
  <bookViews>
    <workbookView xWindow="-110" yWindow="-110" windowWidth="19420" windowHeight="10300" tabRatio="758" firstSheet="8" activeTab="13" xr2:uid="{5E92E733-D688-4201-A28F-6D597095AF7B}"/>
  </bookViews>
  <sheets>
    <sheet name="Portfolio - Shoppings" sheetId="17" r:id="rId1"/>
    <sheet name="Portfolio - Offices" sheetId="19" r:id="rId2"/>
    <sheet name="BS" sheetId="10" r:id="rId3"/>
    <sheet name="IS" sheetId="11" r:id="rId4"/>
    <sheet name="CF" sheetId="12" r:id="rId5"/>
    <sheet name="Consolidated Results" sheetId="1" r:id="rId6"/>
    <sheet name="Shopping Malls" sheetId="2" r:id="rId7"/>
    <sheet name="Offices" sheetId="5" r:id="rId8"/>
    <sheet name="Hotels" sheetId="13" r:id="rId9"/>
    <sheet name="Sales &amp; Developments" sheetId="6" r:id="rId10"/>
    <sheet name="Others" sheetId="14" r:id="rId11"/>
    <sheet name="EBITDA by Segment" sheetId="16" r:id="rId12"/>
    <sheet name="Consolidated IS Reconciliation" sheetId="7" r:id="rId13"/>
    <sheet name="FS Summary" sheetId="8" r:id="rId14"/>
    <sheet name="Reconciliations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S">'[1]Asset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'[2]IRSA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'[2]IRSA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'[2]IRSA HIST'!#REF!</definedName>
    <definedName name="_________________________________DAT10">'[2]IRSA HIST'!#REF!</definedName>
    <definedName name="_________________________________DAT11">#REF!</definedName>
    <definedName name="_________________________________DAT12">'[2]IRSA HIST'!#REF!</definedName>
    <definedName name="_________________________________DAT13">'[2]IRSA HIST'!#REF!</definedName>
    <definedName name="_________________________________DAT14">#REF!</definedName>
    <definedName name="_________________________________DAT15">#REF!</definedName>
    <definedName name="_________________________________DAT16">'[3]2.1 - Mayor Otros Créditos'!#REF!</definedName>
    <definedName name="_________________________________DAT17">[4]Condonación!#REF!</definedName>
    <definedName name="_________________________________DAT18">#REF!</definedName>
    <definedName name="_________________________________DAT19">'[5]Gs a recuperar APSA'!#REF!</definedName>
    <definedName name="_________________________________DAT2">#REF!</definedName>
    <definedName name="_________________________________DAT20">'[5]Gs a recuperar APSA'!#REF!</definedName>
    <definedName name="_________________________________DAT21">[4]Condonación!#REF!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'[2]IRSA HIST'!#REF!</definedName>
    <definedName name="_________________________________DAT7">'[2]IRSA HIST'!#REF!</definedName>
    <definedName name="_________________________________DAT8">#REF!</definedName>
    <definedName name="_________________________________DAT9">'[2]IRSA HIST'!#REF!</definedName>
    <definedName name="________________________________DAT1">'[6]SALDOS CUENTAS'!#REF!</definedName>
    <definedName name="________________________________DAT10">'[2]IRSA HIST'!#REF!</definedName>
    <definedName name="________________________________DAT11">#REF!</definedName>
    <definedName name="________________________________DAT12">'[2]IRSA HIST'!#REF!</definedName>
    <definedName name="________________________________DAT13">'[2]IRSA HIST'!#REF!</definedName>
    <definedName name="________________________________DAT14">#REF!</definedName>
    <definedName name="________________________________DAT15">#REF!</definedName>
    <definedName name="________________________________DAT16">'[3]2.1 - Mayor Otros Créditos'!#REF!</definedName>
    <definedName name="________________________________DAT17">[4]Condonación!#REF!</definedName>
    <definedName name="________________________________DAT18">#REF!</definedName>
    <definedName name="________________________________DAT19">'[5]Gs a recuperar APSA'!#REF!</definedName>
    <definedName name="________________________________DAT2">#REF!</definedName>
    <definedName name="________________________________DAT20">'[5]Gs a recuperar APSA'!#REF!</definedName>
    <definedName name="________________________________DAT21">[4]Condonación!#REF!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'[2]IRSA HIST'!#REF!</definedName>
    <definedName name="________________________________DAT8">#REF!</definedName>
    <definedName name="________________________________DAT9">'[2]IRSA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'[2]IRSA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'[7]2.1 - Mayor Otros Créditos'!#REF!</definedName>
    <definedName name="______________________________DAT17">[4]Condonación!#REF!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'[2]IRSA HIST'!#REF!</definedName>
    <definedName name="______________________________DAT8">#REF!</definedName>
    <definedName name="______________________________DAT9">'[2]IRSA HIST'!#REF!</definedName>
    <definedName name="_____________________________DAT1">'[2]IRSA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'[2]IRSA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'[2]IRSA HIST'!#REF!</definedName>
    <definedName name="____________________________DAT10">'[2]IRSA HIST'!#REF!</definedName>
    <definedName name="____________________________DAT11">#REF!</definedName>
    <definedName name="____________________________DAT12">'[2]IRSA HIST'!#REF!</definedName>
    <definedName name="____________________________DAT13">'[2]IRSA HIST'!#REF!</definedName>
    <definedName name="____________________________DAT14">#REF!</definedName>
    <definedName name="____________________________DAT15">#REF!</definedName>
    <definedName name="____________________________DAT16">'[3]2.1 - Mayor Otros Créditos'!#REF!</definedName>
    <definedName name="____________________________DAT17">[4]Condonación!#REF!</definedName>
    <definedName name="____________________________DAT18">#REF!</definedName>
    <definedName name="____________________________DAT19">'[5]Gs a recuperar APSA'!#REF!</definedName>
    <definedName name="____________________________DAT2">#REF!</definedName>
    <definedName name="____________________________DAT20">'[5]Gs a recuperar APSA'!#REF!</definedName>
    <definedName name="____________________________DAT21">[4]Condonación!#REF!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'[2]IRSA HIST'!#REF!</definedName>
    <definedName name="____________________________DAT7">'[2]IRSA HIST'!#REF!</definedName>
    <definedName name="____________________________DAT8">#REF!</definedName>
    <definedName name="____________________________DAT9">'[2]IRSA HIST'!#REF!</definedName>
    <definedName name="___________________________DAT1">#REF!</definedName>
    <definedName name="___________________________DAT10">'[2]IRSA HIST'!#REF!</definedName>
    <definedName name="___________________________DAT11">#REF!</definedName>
    <definedName name="___________________________DAT12">'[2]IRSA HIST'!#REF!</definedName>
    <definedName name="___________________________DAT13">'[2]IRSA HIST'!#REF!</definedName>
    <definedName name="___________________________DAT14">#REF!</definedName>
    <definedName name="___________________________DAT15">#REF!</definedName>
    <definedName name="___________________________DAT16">'[3]2.1 - Mayor Otros Créditos'!#REF!</definedName>
    <definedName name="___________________________DAT17">[4]Condonación!#REF!</definedName>
    <definedName name="___________________________DAT18">#REF!</definedName>
    <definedName name="___________________________DAT19">'[5]Gs a recuperar APSA'!#REF!</definedName>
    <definedName name="___________________________DAT2">#REF!</definedName>
    <definedName name="___________________________DAT20">'[5]Gs a recuperar APSA'!#REF!</definedName>
    <definedName name="___________________________DAT21">[4]Condonación!#REF!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'[2]IRSA HIST'!#REF!</definedName>
    <definedName name="___________________________DAT8">#REF!</definedName>
    <definedName name="___________________________DAT9">'[2]IRSA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'[8]Bs.Uso Trim.'!$Z$10</definedName>
    <definedName name="________________________MAR95">'[8]Bs.Uso Trim.'!$Z$7</definedName>
    <definedName name="_______________________ABR95">'[8]Bs.Uso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'[8]Bs.Uso Trim.'!$Z$5</definedName>
    <definedName name="_______________________FEB95">'[8]Bs.Uso Trim.'!$Z$6</definedName>
    <definedName name="_______________________JUN95">'[8]Bs.Uso Trim.'!$Z$10</definedName>
    <definedName name="_______________________MAR95">'[8]Bs.Uso Trim.'!$Z$7</definedName>
    <definedName name="_______________________MAY95">'[8]Bs.Uso Trim.'!$Z$9</definedName>
    <definedName name="______________________ABR95">'[8]Bs.Uso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'[8]Bs.Uso Trim.'!$Z$5</definedName>
    <definedName name="______________________FEB95">'[8]Bs.Uso Trim.'!$Z$6</definedName>
    <definedName name="______________________JUN95">'[8]Bs.Uso Trim.'!$Z$10</definedName>
    <definedName name="______________________MAR95">'[8]Bs.Uso Trim.'!$Z$7</definedName>
    <definedName name="______________________MAY95">'[8]Bs.Uso Trim.'!$Z$9</definedName>
    <definedName name="_____________________ABR95">'[8]Bs.Uso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'[8]Bs.Uso Trim.'!$Z$5</definedName>
    <definedName name="_____________________FEB95">'[8]Bs.Uso Trim.'!$Z$6</definedName>
    <definedName name="_____________________JUN95">'[8]Bs.Uso Trim.'!$Z$10</definedName>
    <definedName name="_____________________MAR95">'[8]Bs.Uso Trim.'!$Z$7</definedName>
    <definedName name="_____________________MAY95">'[8]Bs.Uso Trim.'!$Z$9</definedName>
    <definedName name="____________________ABR95">'[8]Bs.Uso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'[8]Bs.Uso Trim.'!$Z$5</definedName>
    <definedName name="____________________FEB95">'[8]Bs.Uso Trim.'!$Z$6</definedName>
    <definedName name="____________________JUN95">'[8]Bs.Uso Trim.'!$Z$10</definedName>
    <definedName name="____________________MAR95">'[8]Bs.Uso Trim.'!$Z$7</definedName>
    <definedName name="____________________MAY95">'[8]Bs.Uso Trim.'!$Z$9</definedName>
    <definedName name="___________________ABR95">'[8]Bs.Uso Trim.'!$Z$8</definedName>
    <definedName name="___________________DAT1">'[2]IRSA HIST'!#REF!</definedName>
    <definedName name="___________________DAT10">'[2]IRSA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'[2]IRSA HIST'!#REF!</definedName>
    <definedName name="___________________DAT7">'[2]IRSA HIST'!#REF!</definedName>
    <definedName name="___________________DAT8">#REF!</definedName>
    <definedName name="___________________DAT9">'[2]IRSA HIST'!#REF!</definedName>
    <definedName name="___________________dic94">#REF!</definedName>
    <definedName name="___________________ENE95">'[8]Bs.Uso Trim.'!$Z$5</definedName>
    <definedName name="___________________FEB95">'[8]Bs.Uso Trim.'!$Z$6</definedName>
    <definedName name="___________________JUN95">'[8]Bs.Uso Trim.'!$Z$10</definedName>
    <definedName name="___________________MAR95">'[8]Bs.Uso Trim.'!$Z$7</definedName>
    <definedName name="___________________MAY95">'[8]Bs.Uso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'[8]Bs.Uso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[4]Condonación!#REF!</definedName>
    <definedName name="__________________DAT18">#REF!</definedName>
    <definedName name="__________________DAT19">'[9]Gs a recuperar APSA'!#REF!</definedName>
    <definedName name="__________________DAT2">#REF!</definedName>
    <definedName name="__________________DAT20">'[9]Gs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'[8]Bs.Uso Trim.'!$Z$5</definedName>
    <definedName name="__________________FEB95">'[8]Bs.Uso Trim.'!$Z$6</definedName>
    <definedName name="__________________JUN95">'[8]Bs.Uso Trim.'!$Z$10</definedName>
    <definedName name="__________________MAR95">'[8]Bs.Uso Trim.'!$Z$7</definedName>
    <definedName name="__________________MAY95">'[8]Bs.Uso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'[8]Bs.Uso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'[8]Bs.Uso Trim.'!$Z$5</definedName>
    <definedName name="_________________FEB95">'[8]Bs.Uso Trim.'!$Z$6</definedName>
    <definedName name="_________________jun93">#REF!</definedName>
    <definedName name="_________________jun94">#REF!</definedName>
    <definedName name="_________________JUN95">'[8]Bs.Uso Trim.'!$Z$10</definedName>
    <definedName name="_________________mar94">#REF!</definedName>
    <definedName name="_________________MAR95">'[8]Bs.Uso Trim.'!$Z$7</definedName>
    <definedName name="_________________MAY95">'[8]Bs.Uso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'[8]Bs.Uso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'[8]Bs.Uso Trim.'!$Z$5</definedName>
    <definedName name="________________FEB95">'[8]Bs.Uso Trim.'!$Z$6</definedName>
    <definedName name="________________jun93">#REF!</definedName>
    <definedName name="________________jun94">#REF!</definedName>
    <definedName name="________________JUN95">'[8]Bs.Uso Trim.'!$Z$10</definedName>
    <definedName name="________________mar94">#REF!</definedName>
    <definedName name="________________MAR95">'[8]Bs.Uso Trim.'!$Z$7</definedName>
    <definedName name="________________MAY95">'[8]Bs.Uso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'[8]Bs.Uso Trim.'!$Z$8</definedName>
    <definedName name="_______________DAT1">#REF!</definedName>
    <definedName name="_______________DAT10">#REF!</definedName>
    <definedName name="_______________DAT11">#REF!</definedName>
    <definedName name="_______________DAT12">'[2]IRSA HIST'!#REF!</definedName>
    <definedName name="_______________DAT13">'[2]IRSA HIST'!#REF!</definedName>
    <definedName name="_______________DAT14">#REF!</definedName>
    <definedName name="_______________DAT15">#REF!</definedName>
    <definedName name="_______________DAT16">'[3]2.1 -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'[8]Bs.Uso Trim.'!$Z$5</definedName>
    <definedName name="_______________FEB95">'[8]Bs.Uso Trim.'!$Z$6</definedName>
    <definedName name="_______________jun93">#REF!</definedName>
    <definedName name="_______________jun94">#REF!</definedName>
    <definedName name="_______________JUN95">'[8]Bs.Uso Trim.'!$Z$10</definedName>
    <definedName name="_______________mar94">#REF!</definedName>
    <definedName name="_______________MAR95">'[8]Bs.Uso Trim.'!$Z$7</definedName>
    <definedName name="_______________MAY95">'[8]Bs.Uso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'[8]Bs.Uso Trim.'!$Z$8</definedName>
    <definedName name="______________DAT1">#REF!</definedName>
    <definedName name="______________DAT10">#REF!</definedName>
    <definedName name="______________DAT11">#REF!</definedName>
    <definedName name="______________DAT12">'[10]IRSA HIST'!#REF!</definedName>
    <definedName name="______________DAT13">'[10]IRSA HIST'!#REF!</definedName>
    <definedName name="______________DAT14">#REF!</definedName>
    <definedName name="______________DAT15">#REF!</definedName>
    <definedName name="______________DAT16">'[11]2.1 -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'[8]Bs.Uso Trim.'!$Z$5</definedName>
    <definedName name="______________FEB95">'[8]Bs.Uso Trim.'!$Z$6</definedName>
    <definedName name="______________jun93">#REF!</definedName>
    <definedName name="______________jun94">#REF!</definedName>
    <definedName name="______________JUN95">'[8]Bs.Uso Trim.'!$Z$10</definedName>
    <definedName name="______________mar94">#REF!</definedName>
    <definedName name="______________MAR95">'[8]Bs.Uso Trim.'!$Z$7</definedName>
    <definedName name="______________MAY95">'[8]Bs.Uso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'[8]Bs.Uso Trim.'!$Z$8</definedName>
    <definedName name="_____________DAT1">'[10]IRSA HIST'!#REF!</definedName>
    <definedName name="_____________DAT10">'[10]IRSA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'[10]IRSA HIST'!#REF!</definedName>
    <definedName name="_____________DAT7">'[10]IRSA HIST'!#REF!</definedName>
    <definedName name="_____________DAT8">#REF!</definedName>
    <definedName name="_____________DAT9">'[10]IRSA HIST'!#REF!</definedName>
    <definedName name="_____________dic93">#REF!</definedName>
    <definedName name="_____________dic94">#REF!</definedName>
    <definedName name="_____________ENE95">'[8]Bs.Uso Trim.'!$Z$5</definedName>
    <definedName name="_____________FEB95">'[8]Bs.Uso Trim.'!$Z$6</definedName>
    <definedName name="_____________jun93">#REF!</definedName>
    <definedName name="_____________jun94">#REF!</definedName>
    <definedName name="_____________JUN95">'[8]Bs.Uso Trim.'!$Z$10</definedName>
    <definedName name="_____________mar94">#REF!</definedName>
    <definedName name="_____________MAR95">'[8]Bs.Uso Trim.'!$Z$7</definedName>
    <definedName name="_____________MAY95">'[8]Bs.Uso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'[8]Bs.Uso Trim.'!$Z$8</definedName>
    <definedName name="____________DAT1">#REF!</definedName>
    <definedName name="____________DAT10">#REF!</definedName>
    <definedName name="____________DAT11">#REF!</definedName>
    <definedName name="____________DAT12">'[10]IRSA HIST'!#REF!</definedName>
    <definedName name="____________DAT13">'[10]IRSA HIST'!#REF!</definedName>
    <definedName name="____________DAT14">#REF!</definedName>
    <definedName name="____________DAT15">#REF!</definedName>
    <definedName name="____________DAT16">'[11]2.1 - Mayor Otros Créditos'!#REF!</definedName>
    <definedName name="____________DAT17">#REF!</definedName>
    <definedName name="____________DAT18">#REF!</definedName>
    <definedName name="____________DAT19">'[9]Gs a recuperar APSA'!#REF!</definedName>
    <definedName name="____________DAT2">#REF!</definedName>
    <definedName name="____________DAT20">'[9]Gs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'[8]Bs.Uso Trim.'!$Z$5</definedName>
    <definedName name="____________FEB95">'[8]Bs.Uso Trim.'!$Z$6</definedName>
    <definedName name="____________jun93">#REF!</definedName>
    <definedName name="____________jun94">#REF!</definedName>
    <definedName name="____________JUN95">'[8]Bs.Uso Trim.'!$Z$10</definedName>
    <definedName name="____________mar94">#REF!</definedName>
    <definedName name="____________MAR95">'[8]Bs.Uso Trim.'!$Z$7</definedName>
    <definedName name="____________MAY95">'[8]Bs.Uso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'[8]Bs.Uso Trim.'!$Z$8</definedName>
    <definedName name="___________DAT1">'[10]IRSA HIST'!#REF!</definedName>
    <definedName name="___________DAT10">'[10]IRSA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[12]Condonación!#REF!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[4]Condonación!#REF!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'[10]IRSA HIST'!#REF!</definedName>
    <definedName name="___________DAT7">'[10]IRSA HIST'!#REF!</definedName>
    <definedName name="___________DAT8">#REF!</definedName>
    <definedName name="___________DAT9">'[10]IRSA HIST'!#REF!</definedName>
    <definedName name="___________dic93">#REF!</definedName>
    <definedName name="___________dic94">#REF!</definedName>
    <definedName name="___________ENE95">'[8]Bs.Uso Trim.'!$Z$5</definedName>
    <definedName name="___________FEB95">'[8]Bs.Uso Trim.'!$Z$6</definedName>
    <definedName name="___________jun93">#REF!</definedName>
    <definedName name="___________jun94">#REF!</definedName>
    <definedName name="___________JUN95">'[8]Bs.Uso Trim.'!$Z$10</definedName>
    <definedName name="___________mar94">#REF!</definedName>
    <definedName name="___________MAR95">'[8]Bs.Uso Trim.'!$Z$7</definedName>
    <definedName name="___________MAY95">'[8]Bs.Uso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'[8]Bs.Uso Trim.'!$Z$8</definedName>
    <definedName name="__________DAT1">'[13]1211600001'!#REF!</definedName>
    <definedName name="__________DAT10">#REF!</definedName>
    <definedName name="__________DAT11">#REF!</definedName>
    <definedName name="__________DAT12">'[14]IRSA HIST'!#REF!</definedName>
    <definedName name="__________DAT13">'[14]IRSA HIST'!#REF!</definedName>
    <definedName name="__________DAT14">#REF!</definedName>
    <definedName name="__________DAT15">#REF!</definedName>
    <definedName name="__________DAT16">'[15]2.1 - Mayor Otros Créditos'!#REF!</definedName>
    <definedName name="__________DAT17">[12]Condonación!#REF!</definedName>
    <definedName name="__________DAT18">#REF!</definedName>
    <definedName name="__________DAT19">'[9]Gs a recuperar APSA'!#REF!</definedName>
    <definedName name="__________DAT2">'[16]Cruce-Aging'!#REF!</definedName>
    <definedName name="__________DAT20">'[9]Gs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'[16]Cruce-Aging'!#REF!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'[16]Cruce-Aging'!#REF!</definedName>
    <definedName name="__________DAT5">'[16]Cruce-Aging'!#REF!</definedName>
    <definedName name="__________DAT6">'[16]Cruce-Aging'!#REF!</definedName>
    <definedName name="__________DAT7">'[16]Cruce-Aging'!#REF!</definedName>
    <definedName name="__________DAT8">'[16]Cruce-Aging'!#REF!</definedName>
    <definedName name="__________dat88">[17]Hoja1!$A$2:$A$16870</definedName>
    <definedName name="__________DAT9">#REF!</definedName>
    <definedName name="__________dic93">#REF!</definedName>
    <definedName name="__________dic94">#REF!</definedName>
    <definedName name="__________ENE95">'[8]Bs.Uso Trim.'!$Z$5</definedName>
    <definedName name="__________FEB95">'[8]Bs.Uso Trim.'!$Z$6</definedName>
    <definedName name="__________jun93">#REF!</definedName>
    <definedName name="__________jun94">#REF!</definedName>
    <definedName name="__________JUN95">'[8]Bs.Uso Trim.'!$Z$10</definedName>
    <definedName name="__________mar94">#REF!</definedName>
    <definedName name="__________MAR95">'[8]Bs.Uso Trim.'!$Z$7</definedName>
    <definedName name="__________MAY95">'[8]Bs.Uso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'[8]Bs.Uso Trim.'!$Z$8</definedName>
    <definedName name="_________DAT1">'[13]1211600001'!#REF!</definedName>
    <definedName name="_________DAT10">'[16]Cruce-Aging'!#REF!</definedName>
    <definedName name="_________DAT11">'[16]Cruce-Aging'!#REF!</definedName>
    <definedName name="_________DAT12">'[16]Cruce-Aging'!#REF!</definedName>
    <definedName name="_________DAT13">'[16]Cruce-Aging'!#REF!</definedName>
    <definedName name="_________DAT14">'[16]Cruce-Aging'!#REF!</definedName>
    <definedName name="_________DAT15">'[16]Cruce-Aging'!#REF!</definedName>
    <definedName name="_________DAT16">'[16]Cruce-Aging'!#REF!</definedName>
    <definedName name="_________DAT17">'[16]Cruce-Aging'!#REF!</definedName>
    <definedName name="_________DAT18">'[16]Cruce-Aging'!#REF!</definedName>
    <definedName name="_________DAT19">'[18]diferencia cbio prest'!#REF!</definedName>
    <definedName name="_________DAT2">'[16]Cruce-Aging'!#REF!</definedName>
    <definedName name="_________DAT20">'[18]diferencia cbio prest'!#REF!</definedName>
    <definedName name="_________DAT21">[12]Condonación!#REF!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'[16]Cruce-Aging'!#REF!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'[16]Cruce-Aging'!#REF!</definedName>
    <definedName name="_________DAT5">'[16]Cruce-Aging'!#REF!</definedName>
    <definedName name="_________DAT6">'[16]Cruce-Aging'!#REF!</definedName>
    <definedName name="_________DAT7">'[16]Cruce-Aging'!#REF!</definedName>
    <definedName name="_________DAT8">'[16]Cruce-Aging'!#REF!</definedName>
    <definedName name="_________DAT87">[19]Hoja1!#REF!</definedName>
    <definedName name="_________DAT88">[19]Hoja1!#REF!</definedName>
    <definedName name="_________DAT9">'[16]Cruce-Aging'!#REF!</definedName>
    <definedName name="_________dic93">#REF!</definedName>
    <definedName name="_________dic94">#REF!</definedName>
    <definedName name="_________ENE95">'[8]Bs.Uso Trim.'!$Z$5</definedName>
    <definedName name="_________FEB95">'[8]Bs.Uso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'[8]Bs.Uso Trim.'!$Z$9</definedName>
    <definedName name="_________RIV2">'[20]Sarmiento 517'!#REF!</definedName>
    <definedName name="_________RIV3">'[20]Sarmiento 517'!#REF!</definedName>
    <definedName name="_________sag3">#REF!</definedName>
    <definedName name="_________SAR10">'[20]Reconquista 823'!#REF!</definedName>
    <definedName name="_________SAR5">'[20]Reconquista 823'!#REF!</definedName>
    <definedName name="_________SAR80">'[20]Reconquista 823'!#REF!</definedName>
    <definedName name="_________set94">#REF!</definedName>
    <definedName name="_________set95">#REF!</definedName>
    <definedName name="________ABR95">'[8]Bs.Uso Trim.'!$Z$8</definedName>
    <definedName name="________DAT1">'[13]1211600001'!#REF!</definedName>
    <definedName name="________DAT10">'[16]Cruce-Aging'!#REF!</definedName>
    <definedName name="________DAT11">'[16]Cruce-Aging'!#REF!</definedName>
    <definedName name="________DAT12">'[16]Cruce-Aging'!#REF!</definedName>
    <definedName name="________DAT13">'[16]Cruce-Aging'!#REF!</definedName>
    <definedName name="________DAT14">'[16]Cruce-Aging'!#REF!</definedName>
    <definedName name="________DAT15">'[16]Cruce-Aging'!#REF!</definedName>
    <definedName name="________DAT16">'[16]Cruce-Aging'!#REF!</definedName>
    <definedName name="________DAT17">'[16]Cruce-Aging'!#REF!</definedName>
    <definedName name="________DAT18">'[16]Cruce-Aging'!#REF!</definedName>
    <definedName name="________DAT19">'[18]diferencia cbio prest'!#REF!</definedName>
    <definedName name="________DAT2">'[16]Cruce-Aging'!#REF!</definedName>
    <definedName name="________DAT20">'[18]diferencia cbio prest'!#REF!</definedName>
    <definedName name="________DAT21">[12]Condonación!#REF!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'[16]Cruce-Aging'!#REF!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'[16]Cruce-Aging'!#REF!</definedName>
    <definedName name="________DAT5">'[16]Cruce-Aging'!#REF!</definedName>
    <definedName name="________DAT6">'[16]Cruce-Aging'!#REF!</definedName>
    <definedName name="________DAT7">'[16]Cruce-Aging'!#REF!</definedName>
    <definedName name="________DAT8">'[16]Cruce-Aging'!#REF!</definedName>
    <definedName name="________DAT87">[19]Hoja1!#REF!</definedName>
    <definedName name="________DAT88">[19]Hoja1!#REF!</definedName>
    <definedName name="________DAT9">'[16]Cruce-Aging'!#REF!</definedName>
    <definedName name="________dic93">#REF!</definedName>
    <definedName name="________dic94">#REF!</definedName>
    <definedName name="________ENE95">'[8]Bs.Uso Trim.'!$Z$5</definedName>
    <definedName name="________FEB95">'[8]Bs.Uso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'[8]Bs.Uso Trim.'!$Z$9</definedName>
    <definedName name="________res12">'[21]Datos del Balance'!$B$8</definedName>
    <definedName name="________RIV2">'[20]Sarmiento 517'!#REF!</definedName>
    <definedName name="________RIV3">'[20]Sarmiento 517'!#REF!</definedName>
    <definedName name="________sag3">#REF!</definedName>
    <definedName name="________SAR10">'[20]Reconquista 823'!#REF!</definedName>
    <definedName name="________SAR5">'[20]Reconquista 823'!#REF!</definedName>
    <definedName name="________SAR80">'[20]Reconquista 823'!#REF!</definedName>
    <definedName name="________set94">#REF!</definedName>
    <definedName name="________set95">#REF!</definedName>
    <definedName name="_______ABR95">'[8]Bs.Uso Trim.'!$Z$8</definedName>
    <definedName name="_______DAT1">'[13]1211600001'!#REF!</definedName>
    <definedName name="_______DAT10">'[16]Cruce-Aging'!#REF!</definedName>
    <definedName name="_______DAT11">'[16]Cruce-Aging'!#REF!</definedName>
    <definedName name="_______DAT12">'[16]Cruce-Aging'!#REF!</definedName>
    <definedName name="_______DAT13">'[16]Cruce-Aging'!#REF!</definedName>
    <definedName name="_______DAT14">'[16]Cruce-Aging'!#REF!</definedName>
    <definedName name="_______DAT15">'[16]Cruce-Aging'!#REF!</definedName>
    <definedName name="_______DAT16">'[16]Cruce-Aging'!#REF!</definedName>
    <definedName name="_______DAT17">'[16]Cruce-Aging'!#REF!</definedName>
    <definedName name="_______DAT18">'[16]Cruce-Aging'!#REF!</definedName>
    <definedName name="_______DAT19">'[18]diferencia cbio prest'!#REF!</definedName>
    <definedName name="_______DAT2">'[16]Cruce-Aging'!#REF!</definedName>
    <definedName name="_______DAT20">'[18]diferencia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'[16]Cruce-Aging'!#REF!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'[16]Cruce-Aging'!#REF!</definedName>
    <definedName name="_______DAT5">'[16]Cruce-Aging'!#REF!</definedName>
    <definedName name="_______DAT6">'[16]Cruce-Aging'!#REF!</definedName>
    <definedName name="_______DAT7">'[16]Cruce-Aging'!#REF!</definedName>
    <definedName name="_______DAT8">'[16]Cruce-Aging'!#REF!</definedName>
    <definedName name="_______DAT87">[22]Hoja1!#REF!</definedName>
    <definedName name="_______DAT88">[22]Hoja1!#REF!</definedName>
    <definedName name="_______DAT9">'[16]Cruce-Aging'!#REF!</definedName>
    <definedName name="_______dic20">#REF!</definedName>
    <definedName name="_______dic93">#REF!</definedName>
    <definedName name="_______dic94">#REF!</definedName>
    <definedName name="_______ENE95">'[8]Bs.Uso Trim.'!$Z$5</definedName>
    <definedName name="_______FEB95">'[8]Bs.Uso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'[8]Bs.Uso Trim.'!$Z$9</definedName>
    <definedName name="_______res12">'[23]Datos del Balance'!$B$8</definedName>
    <definedName name="_______RIV2">'[20]Sarmiento 517'!#REF!</definedName>
    <definedName name="_______RIV3">'[20]Sarmiento 517'!#REF!</definedName>
    <definedName name="_______sag3">#REF!</definedName>
    <definedName name="_______SAR10">'[20]Reconquista 823'!#REF!</definedName>
    <definedName name="_______SAR5">'[20]Reconquista 823'!#REF!</definedName>
    <definedName name="_______SAR80">'[20]Reconquista 823'!#REF!</definedName>
    <definedName name="_______set94">#REF!</definedName>
    <definedName name="_______set95">#REF!</definedName>
    <definedName name="______ABR95">'[8]Bs.Uso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[19]Hoja1!#REF!</definedName>
    <definedName name="______DAT88">[19]Hoja1!#REF!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'[8]Bs.Uso Trim.'!$Z$5</definedName>
    <definedName name="______FEB95">'[8]Bs.Uso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'[8]Bs.Uso Trim.'!$Z$9</definedName>
    <definedName name="______res12">'[23]Datos del Balance'!$B$8</definedName>
    <definedName name="______RIV2">'[20]Sarmiento 517'!#REF!</definedName>
    <definedName name="______RIV3">'[20]Sarmiento 517'!#REF!</definedName>
    <definedName name="______sag3">#REF!</definedName>
    <definedName name="______SAR10">'[20]Reconquista 823'!#REF!</definedName>
    <definedName name="______SAR5">'[20]Reconquista 823'!#REF!</definedName>
    <definedName name="______SAR80">'[20]Reconquista 823'!#REF!</definedName>
    <definedName name="______set94">#REF!</definedName>
    <definedName name="______set95">#REF!</definedName>
    <definedName name="_____ABR95">'[8]Bs.Uso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[19]Hoja1!#REF!</definedName>
    <definedName name="_____DAT88">[19]Hoja1!#REF!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'[8]Bs.Uso Trim.'!$Z$5</definedName>
    <definedName name="_____FEB95">'[8]Bs.Uso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'[8]Bs.Uso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[24]BDP!#REF!</definedName>
    <definedName name="_____PAG5">#REF!</definedName>
    <definedName name="_____PAG6">#REF!</definedName>
    <definedName name="_____PAG7">[24]BDP!#REF!</definedName>
    <definedName name="_____PAG8">#REF!</definedName>
    <definedName name="_____PAG9">#REF!</definedName>
    <definedName name="_____res12">'[23]Datos del Balance'!$B$8</definedName>
    <definedName name="_____RIV2">'[20]Sarmiento 517'!#REF!</definedName>
    <definedName name="_____RIV3">'[20]Sarmiento 517'!#REF!</definedName>
    <definedName name="_____sag3">#REF!</definedName>
    <definedName name="_____SAR10">'[20]Reconquista 823'!#REF!</definedName>
    <definedName name="_____SAR5">'[20]Reconquista 823'!#REF!</definedName>
    <definedName name="_____SAR80">'[20]Reconquista 823'!#REF!</definedName>
    <definedName name="_____set94">#REF!</definedName>
    <definedName name="_____set95">#REF!</definedName>
    <definedName name="____ABR95">'[8]Bs.Uso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[19]Hoja1!#REF!</definedName>
    <definedName name="____DAT88">[19]Hoja1!#REF!</definedName>
    <definedName name="____DAT9">#REF!</definedName>
    <definedName name="____dic20">#REF!</definedName>
    <definedName name="____dic93">#REF!</definedName>
    <definedName name="____dic94">#REF!</definedName>
    <definedName name="____ENE95">'[8]Bs.Uso Trim.'!$Z$5</definedName>
    <definedName name="____FEB95">'[8]Bs.Uso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'[8]Bs.Uso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[24]BDP!#REF!</definedName>
    <definedName name="____PAG5">#REF!</definedName>
    <definedName name="____PAG6">#REF!</definedName>
    <definedName name="____PAG7">[24]BDP!#REF!</definedName>
    <definedName name="____PAG8">#REF!</definedName>
    <definedName name="____PAG9">#REF!</definedName>
    <definedName name="____res12">'[23]Datos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'[8]Bs.Uso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[19]Hoja1!#REF!</definedName>
    <definedName name="___DAT88">[19]Hoja1!#REF!</definedName>
    <definedName name="___DAT9">#REF!</definedName>
    <definedName name="___dic20">#REF!</definedName>
    <definedName name="___dic93">#REF!</definedName>
    <definedName name="___dic94">#REF!</definedName>
    <definedName name="___ENE95">'[8]Bs.Uso Trim.'!$Z$5</definedName>
    <definedName name="___FEB95">'[8]Bs.Uso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'[8]Bs.Uso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[24]BDP!#REF!</definedName>
    <definedName name="___PAG5">#REF!</definedName>
    <definedName name="___PAG6">#REF!</definedName>
    <definedName name="___PAG7">[24]BDP!#REF!</definedName>
    <definedName name="___PAG8">#REF!</definedName>
    <definedName name="___PAG9">#REF!</definedName>
    <definedName name="___res12">'[23]Datos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[25]PS!#REF!</definedName>
    <definedName name="__123Graph_C" hidden="1">[26]PREVCINE!$D$11:$D$59</definedName>
    <definedName name="__123Graph_D" hidden="1">'[27]1998'!#REF!</definedName>
    <definedName name="__123Graph_F" hidden="1">[28]Resultado!#REF!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'[8]Bs.Uso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[19]Hoja1!#REF!</definedName>
    <definedName name="__DAT88">[19]Hoja1!#REF!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'[8]Bs.Uso Trim.'!$Z$5</definedName>
    <definedName name="_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'[8]Bs.Uso Trim.'!$Z$6</definedName>
    <definedName name="__FPMExcelClient_CellBasedFunctionStatus" localSheetId="1" hidden="1">"2_2_2_2_2_2"</definedName>
    <definedName name="__FPMExcelClient_CellBasedFunctionStatus" localSheetId="0" hidden="1">"2_2_2_2_2_2"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'[8]Bs.Uso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[24]BDP!#REF!</definedName>
    <definedName name="__PAG5">#REF!</definedName>
    <definedName name="__PAG6">#REF!</definedName>
    <definedName name="__PAG7">[24]BDP!#REF!</definedName>
    <definedName name="__PAG8">#REF!</definedName>
    <definedName name="__PAG9">#REF!</definedName>
    <definedName name="__res12">'[23]Datos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'[29]Cross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'[29]Cross Bdr'!$C$71:$AL$71</definedName>
    <definedName name="_3__123Graph_BCHART_1" hidden="1">'[29]Cross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'[29]Cross Bdr'!$C$71:$AL$71</definedName>
    <definedName name="_4__123Graph_BCHART_1" hidden="1">'[29]Cross Bdr'!$C$73:$AL$73</definedName>
    <definedName name="_4__123Graph_CCHART_1" hidden="1">'[29]Cross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'[29]Cross Bdr'!$C$73:$AL$73</definedName>
    <definedName name="_5__123Graph_CCHART_1" hidden="1">'[29]Cross Bdr'!$C$72:$AL$72</definedName>
    <definedName name="_5__123Graph_XCHART_1" hidden="1">'[29]Cross Bdr'!$C$68:$AL$68</definedName>
    <definedName name="_6___________________ANEX_H">#REF!</definedName>
    <definedName name="_6__123Graph_CCHART_1" hidden="1">'[29]Cross Bdr'!$C$72:$AL$72</definedName>
    <definedName name="_6__123Graph_XCHART_1" hidden="1">'[29]Cross Bdr'!$C$68:$AL$68</definedName>
    <definedName name="_6ANEX_H">#REF!</definedName>
    <definedName name="_7__________________ANEX_A">#REF!</definedName>
    <definedName name="_7__123Graph_XCHART_1" hidden="1">'[29]Cross Bdr'!$C$68:$AL$68</definedName>
    <definedName name="_7_0_F" hidden="1">'[30]Inc. St'!#REF!</definedName>
    <definedName name="_8__________________ANEX_H">#REF!</definedName>
    <definedName name="_8_0_F" hidden="1">'[30]Inc. St'!#REF!</definedName>
    <definedName name="_8ANEX_H">#REF!</definedName>
    <definedName name="_8F" hidden="1">'[30]Inc. St'!#REF!</definedName>
    <definedName name="_9_________________ANEX_A">#REF!</definedName>
    <definedName name="_9_0_F" hidden="1">'[30]Inc. St'!#REF!</definedName>
    <definedName name="_ABR95">'[8]Bs.Uso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'[31]IRSA HIST'!#REF!</definedName>
    <definedName name="_DAT1">#REF!</definedName>
    <definedName name="_DAT10">#REF!</definedName>
    <definedName name="_dat100">[17]Hoja1!$J$2:$J$16870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[32]Hoja1!$B$2:$B$27705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[22]Hoja1!#REF!</definedName>
    <definedName name="_DAT88">[22]Hoja1!#REF!</definedName>
    <definedName name="_DAT89">#REF!</definedName>
    <definedName name="_DAT9">#REF!</definedName>
    <definedName name="_DAT90">#REF!</definedName>
    <definedName name="_DAT91">#REF!</definedName>
    <definedName name="_dat99">[32]Hoja1!$A$2:$A$27705</definedName>
    <definedName name="_dic20">#REF!</definedName>
    <definedName name="_dic93">#REF!</definedName>
    <definedName name="_dic94">#REF!</definedName>
    <definedName name="_DLX2.USE">#REF!</definedName>
    <definedName name="_ENE95">'[8]Bs.Uso Trim.'!$Z$5</definedName>
    <definedName name="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'[8]Bs.Uso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56177253" localSheetId="13">'FS Summary'!#REF!</definedName>
    <definedName name="_Hlk95461516" localSheetId="3">IS!#REF!</definedName>
    <definedName name="_Hlk95461588" localSheetId="4">CF!#REF!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'[8]Bs.Uso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[24]BDP!#REF!</definedName>
    <definedName name="_PAG5">#REF!</definedName>
    <definedName name="_PAG6">#REF!</definedName>
    <definedName name="_PAG7">[24]BDP!#REF!</definedName>
    <definedName name="_pag77">[24]BDP!#REF!</definedName>
    <definedName name="_PAG8">#REF!</definedName>
    <definedName name="_PAG9">#REF!</definedName>
    <definedName name="_Parse_In" hidden="1">[33]AP!#REF!</definedName>
    <definedName name="_Parse_Out" hidden="1">[33]AP!#REF!</definedName>
    <definedName name="_PLZ99">#REF!</definedName>
    <definedName name="_Provisiones">#REF!</definedName>
    <definedName name="_R">#REF!</definedName>
    <definedName name="_REF2">[34]BASE!$F$3:OFFSET([34]BASE!$I$3,[34]BASE!$I$1-3,0)</definedName>
    <definedName name="_Regression_Int" hidden="1">1</definedName>
    <definedName name="_res12">'[23]Datos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'[35]#¡REF'!$A$1:$N$128</definedName>
    <definedName name="_SEG97">'[35]#¡REF'!$A$1:$N$86</definedName>
    <definedName name="_set94">#REF!</definedName>
    <definedName name="_set95">#REF!</definedName>
    <definedName name="_SGD99">#REF!</definedName>
    <definedName name="_Sort" hidden="1">[36]PIC98!$A$29:$D$184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>#REF!</definedName>
    <definedName name="A.R.T.">#REF!</definedName>
    <definedName name="A_impresión_IM">#REF!</definedName>
    <definedName name="aa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1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1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[34]BASE!$K$3:OFFSET([34]BASE!$N$3,[34]BASE!$N$1-3,0)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'[35]#¡REF'!$C$38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1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1" hidden="1">{"'TG'!$A$1:$L$37"}</definedName>
    <definedName name="ASS" hidden="1">{"'TG'!$A$1:$L$37"}</definedName>
    <definedName name="ASS_1" localSheetId="1" hidden="1">{"'TG'!$A$1:$L$37"}</definedName>
    <definedName name="ASS_1" hidden="1">{"'TG'!$A$1:$L$37"}</definedName>
    <definedName name="ATR">#REF!</definedName>
    <definedName name="ATRASO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1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'[55]Nota 8'!$F$101</definedName>
    <definedName name="BCI">#REF!</definedName>
    <definedName name="BCII">#REF!</definedName>
    <definedName name="BCNC">'[55]Nota 8'!$F$104</definedName>
    <definedName name="BDU">'[55]Bce Patrim'!$C$20</definedName>
    <definedName name="BDUU">'[56]Bce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'[57]bean future'!#REF!</definedName>
    <definedName name="BLPH2" hidden="1">#REF!</definedName>
    <definedName name="BLPH20" hidden="1">'[57]bean future'!#REF!</definedName>
    <definedName name="BLPH21" hidden="1">'[57]bean future'!#REF!</definedName>
    <definedName name="BLPH22" hidden="1">'[57]bean future'!#REF!</definedName>
    <definedName name="BLPH23" hidden="1">'[57]bean future'!#REF!</definedName>
    <definedName name="BLPH24" hidden="1">'[57]bean future'!#REF!</definedName>
    <definedName name="BLPH25" hidden="1">'[57]bean future'!#REF!</definedName>
    <definedName name="BLPH26" hidden="1">'[57]bean future'!#REF!</definedName>
    <definedName name="BLPH27" hidden="1">'[57]bean future'!#REF!</definedName>
    <definedName name="BLPH28" hidden="1">'[57]bean future'!#REF!</definedName>
    <definedName name="BLPH29" hidden="1">'[57]bean future'!#REF!</definedName>
    <definedName name="BLPH3" hidden="1">#REF!</definedName>
    <definedName name="BLPH30" hidden="1">'[57]bean future'!#REF!</definedName>
    <definedName name="BLPH31" hidden="1">'[57]bean future'!#REF!</definedName>
    <definedName name="BLPH32" hidden="1">'[57]bean future'!#REF!</definedName>
    <definedName name="BLPH33" hidden="1">'[57]bean future'!#REF!</definedName>
    <definedName name="BLPH34" hidden="1">[58]formula!$A$4</definedName>
    <definedName name="BLPH35" hidden="1">'[59]wheat future'!$A$3</definedName>
    <definedName name="BLPH36" hidden="1">'[60]corn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'[61]Anticipos pend al 31-12-08'!#REF!</definedName>
    <definedName name="BUSO">#REF!</definedName>
    <definedName name="busos">#REF!</definedName>
    <definedName name="buysell">#REF!</definedName>
    <definedName name="by">#REF!</definedName>
    <definedName name="C_CONT.">#REF!</definedName>
    <definedName name="CA">#REF!</definedName>
    <definedName name="CAAN1">#REF!</definedName>
    <definedName name="CAAN2">#REF!</definedName>
    <definedName name="Cabezas">#REF!</definedName>
    <definedName name="CACOAD">[62]FAZENDAS!$C$2:$C$18</definedName>
    <definedName name="CACOAR">[62]FAZENDAS!$L$2:$L$18</definedName>
    <definedName name="CACOD">[62]FAZENDAS!$A$2:$A$18</definedName>
    <definedName name="CACODPRO">[62]FAZENDAS!$D$2:$D$18</definedName>
    <definedName name="CAD">#REF!</definedName>
    <definedName name="CADES">[62]FAZENDAS!$B$2:$B$18</definedName>
    <definedName name="CAHASTOT">[62]FAZENDAS!$I$6:$I$18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'[63]canonh-marzo'!$A$22:$M$47</definedName>
    <definedName name="canonene">'[63]canonh-marzo'!$A$49:$M$66</definedName>
    <definedName name="canonfeb">'[63]canonh-marzo'!$A$67:$M$80</definedName>
    <definedName name="canonmar">'[63]canonh-marzo'!$A$81:$M$91</definedName>
    <definedName name="CAPATRI">#REF!</definedName>
    <definedName name="CAPEX2">'[64]I.5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'[65]Summary Budget'!#REF!</definedName>
    <definedName name="CAT">#REF!</definedName>
    <definedName name="CATICA">[62]FAZENDAS!$G$2:$G$18</definedName>
    <definedName name="CAUTA">[62]FAZENDAS!$J$2:$J$18</definedName>
    <definedName name="CAZONAG">[62]FAZENDAS!$E$2:$E$18</definedName>
    <definedName name="CBWorkbookPriority" hidden="1">-2098916030</definedName>
    <definedName name="cc" localSheetId="1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[66]HASA!#REF!</definedName>
    <definedName name="cdsqwew">#REF!</definedName>
    <definedName name="Ceco_Div">[67]Param!$C$2:$C$106</definedName>
    <definedName name="Centros_costos">[68]Param!$D$2:$D$80</definedName>
    <definedName name="Centros_costos___0">#REF!</definedName>
    <definedName name="CER">[69]Sheet3!$A$1:$B$65536</definedName>
    <definedName name="CFC">'[55]Nota 8'!$F$165</definedName>
    <definedName name="cfccfcf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[67]Param!#REF!</definedName>
    <definedName name="cli">'[70]Por Cliente'!$A$1</definedName>
    <definedName name="CLIENT_NAME">[71]Básico!$D$3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[33]AP!$B$3:$AY$45,[33]AP!$B$56:$AY$95,[33]AP!$B$98:$AY$145,[33]AP!$B$148:$AY$175</definedName>
    <definedName name="companies">[72]Tables!$F$4:$F$56</definedName>
    <definedName name="Company">[73]Controls!$C$6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1" hidden="1">{"'Sheet1'!$A$1:$H$145"}</definedName>
    <definedName name="compra" hidden="1">{"'Sheet1'!$A$1:$H$145"}</definedName>
    <definedName name="COMPRAS">#REF!</definedName>
    <definedName name="COMPRASMES">'[74]compra de cartera'!$C$48:$D$51</definedName>
    <definedName name="COMPRATOT">'[74]compra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1" hidden="1">{"'Sheet1'!$A$1:$H$145"}</definedName>
    <definedName name="controle" hidden="1">{"'Sheet1'!$A$1:$H$145"}</definedName>
    <definedName name="controle_arrendamento" localSheetId="1" hidden="1">{"'Sheet1'!$A$1:$H$145"}</definedName>
    <definedName name="controle_arrendamento" hidden="1">{"'Sheet1'!$A$1:$H$145"}</definedName>
    <definedName name="controle_sugarcane_grains" localSheetId="1" hidden="1">{"'Sheet1'!$A$1:$H$145"}</definedName>
    <definedName name="controle_sugarcane_grains" hidden="1">{"'Sheet1'!$A$1:$H$145"}</definedName>
    <definedName name="copia">'[75]Datos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[76]Hoja1!$I$2:$I$24</definedName>
    <definedName name="COSTTM">'[43]MONTANTE 1'!#REF!</definedName>
    <definedName name="COTERET">#REF!</definedName>
    <definedName name="CPC">'[55]Nota 8'!$F$52</definedName>
    <definedName name="CPP">'[55]Nota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[77]Parámetros!$C$22</definedName>
    <definedName name="CRPCresud">[77]Parámetros!$E$22</definedName>
    <definedName name="CRPIrsa">[77]Parámetros!$D$22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[78]NOTAS!#REF!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[68]Param!$A$2:$A$2835</definedName>
    <definedName name="Cuentas___0">#REF!</definedName>
    <definedName name="CUG_Agua">#REF!</definedName>
    <definedName name="Cultura">#REF!</definedName>
    <definedName name="Culturas">[79]Listas!$B$6:$B$32</definedName>
    <definedName name="CUO">#REF!</definedName>
    <definedName name="Cuota_Fija">#REF!</definedName>
    <definedName name="Cuota_Telefono">#REF!</definedName>
    <definedName name="cupon_cs">[66]HASA!#REF!</definedName>
    <definedName name="cupon_hasa">[66]HASA!#REF!</definedName>
    <definedName name="custos">[79]Listas!$H$6:$H$26</definedName>
    <definedName name="cxcx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'[55]Nota 8'!$F$20</definedName>
    <definedName name="D">[80]AP!#REF!</definedName>
    <definedName name="dad">[81]ingresos!#REF!</definedName>
    <definedName name="dafklñj">[82]HASA!#REF!</definedName>
    <definedName name="DAILEYC">#REF!</definedName>
    <definedName name="DAT">[83]otr_rio!#REF!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[84]Data!$B$10:$P$120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[85]Base!#REF!</definedName>
    <definedName name="DATA25">[85]Base!#REF!</definedName>
    <definedName name="DATA26">[85]Base!#REF!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[86]Base!#REF!</definedName>
    <definedName name="DATA56">[86]Base!#REF!</definedName>
    <definedName name="DATA6">#REF!</definedName>
    <definedName name="DATA7">#REF!</definedName>
    <definedName name="DATA8">#REF!</definedName>
    <definedName name="DATA9">#REF!</definedName>
    <definedName name="DatabaseI">[87]GABR!$A$1:$J$224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[73]Controls!$D$17</definedName>
    <definedName name="DATOS">'[43]MONTANTE 1'!#REF!</definedName>
    <definedName name="DatosExternos1_1">#REF!</definedName>
    <definedName name="DatosExternos5">#REF!</definedName>
    <definedName name="datosh">[88]BASE!$A$5:$HF$68</definedName>
    <definedName name="DATT">#REF!</definedName>
    <definedName name="dd">'[2]IRSA HIST'!#REF!</definedName>
    <definedName name="DD_Curr">[89]Currency!$C$3</definedName>
    <definedName name="dd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'[90]Deuda Estructural'!#REF!</definedName>
    <definedName name="DE_APSA_ARS_sinONCC">#REF!</definedName>
    <definedName name="DE_APSA_ARSC">#REF!</definedName>
    <definedName name="DE_APSA_ARSsinONCC">#REF!</definedName>
    <definedName name="DE_APSA_USD">'[90]Deuda Estructural'!#REF!</definedName>
    <definedName name="DE_APSA_USD_sinONCC">#REF!</definedName>
    <definedName name="DE_APSA_USDC">#REF!</definedName>
    <definedName name="De_Arcos">'[91]Deuda CP'!$E$103</definedName>
    <definedName name="DE_Cresud_ARSC">#REF!</definedName>
    <definedName name="DE_Cresud_USDC">#REF!</definedName>
    <definedName name="DE_HASA_ARS">'[90]Deuda Estructural'!#REF!</definedName>
    <definedName name="DE_HASA_USD">'[90]Deuda Estructural'!#REF!</definedName>
    <definedName name="DE_IRSA_ARSC">#REF!</definedName>
    <definedName name="DE_IRSA_USDC">#REF!</definedName>
    <definedName name="DE_Metropolitan_USDC">#REF!</definedName>
    <definedName name="DE_Quality_ARS">'[90]Deuda Estructural'!#REF!</definedName>
    <definedName name="DE_Quality_USD">'[90]Deuda Estructural'!#REF!</definedName>
    <definedName name="DE_Quality_USDC">#REF!</definedName>
    <definedName name="DE_Quiality_ARSC">#REF!</definedName>
    <definedName name="DE_REIGI_USD">'[90]Deuda Estructural'!#REF!</definedName>
    <definedName name="DE_REIGI_USDC">#REF!</definedName>
    <definedName name="DE_Rigby_ARSC">#REF!</definedName>
    <definedName name="DE_Rigby_USD">'[90]Deuda Estructural'!#REF!</definedName>
    <definedName name="DE_Rigby_USDC">#REF!</definedName>
    <definedName name="DE_Torodur_ARS">'[90]Deuda Estructural'!#REF!</definedName>
    <definedName name="DE_Torodur_ARSC">#REF!</definedName>
    <definedName name="DE_Torodur_USD">'[90]Deuda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'[91]Deuda CP'!$E$110</definedName>
    <definedName name="dedwedwd">#REF!</definedName>
    <definedName name="defwergtqergt">#REF!</definedName>
    <definedName name="Depósitso">'[92]Con asto'!$A$1:$M$1149</definedName>
    <definedName name="depreciaciones">#REF!</definedName>
    <definedName name="Des_UNI">'[91]Deuda CP'!$E$72</definedName>
    <definedName name="Desagregacion_de_A.N.Se.S.">[93]EFE!$C$98</definedName>
    <definedName name="Desagregacion_de_Anticipos_de_Prestaciones">[93]EFE!$C$92</definedName>
    <definedName name="Desagregacion_de_Bienes_de_Uso">[93]EFE!$C$117</definedName>
    <definedName name="Desagregacion_de_Deudas_Financieras">[93]EFE!$C$145</definedName>
    <definedName name="Desagregacion_de_Gastos_Diferidos">[93]EFE!$C$129</definedName>
    <definedName name="Desagregacion_de_Otras_cuentas_p_pagar">[93]EFE!$C$175</definedName>
    <definedName name="Desagregacion_de_Otros_Creditos">[93]EFE!$C$65</definedName>
    <definedName name="Desagregacion_de_Proveedores">[93]EFE!$C$135</definedName>
    <definedName name="Desagregacion_de_Remuneracion_y_C.S.">[93]EFE!$C$152</definedName>
    <definedName name="Desagregacion_Fdo.Financ._SAFJP">[93]EFE!$C$113</definedName>
    <definedName name="DESC_CTA">#REF!</definedName>
    <definedName name="Desc_Fibb">'[91]Deuda CP'!$E$99</definedName>
    <definedName name="Desc_HASAAA">'[91]Deuda CP'!$E$46</definedName>
    <definedName name="DEsc_llao">'[91]Deuda CP'!$E$43</definedName>
    <definedName name="Desc_NPSF">'[90]Deuda CP'!$E$100</definedName>
    <definedName name="Desc_Pams">'[91]Deuda CP'!$E$106</definedName>
    <definedName name="Desc_PISAAA">'[91]Deuda CP'!$E$60</definedName>
    <definedName name="Desc_SNQN">'[90]Deuda CP'!$E$91</definedName>
    <definedName name="Desc_Sol">'[91]Deuda CP'!$E$57</definedName>
    <definedName name="Descc_Qia">'[91]Deuda CP'!$E$93</definedName>
    <definedName name="Descubierto_Ersaa">'[90]Deuda CP'!$E$87</definedName>
    <definedName name="Descubierto_FYYO">'[90]Deuda CP'!$E$21</definedName>
    <definedName name="Descubierto_PISA">'[90]Deuda CP'!#REF!</definedName>
    <definedName name="Descubierto_Qisaaa">'[90]Deuda CP'!#REF!</definedName>
    <definedName name="Descubiertos_APSA">[90]Data!$E$128</definedName>
    <definedName name="Descubiertos_Cactus">[94]Data!$E$129</definedName>
    <definedName name="Descubiertos_Cresud">[90]Data!$E$126</definedName>
    <definedName name="Descubiertos_CYR">'[90]Deuda CP'!$E$67</definedName>
    <definedName name="Descubiertos_EAASA">[90]Data!$E$130</definedName>
    <definedName name="Descubiertos_ELSA">'[90]Deuda CP'!$E$64</definedName>
    <definedName name="Descubiertos_ERSA">[94]Data!$E$138</definedName>
    <definedName name="Descubiertos_Fibesa">[90]Data!$E$133</definedName>
    <definedName name="Descubiertos_FyO">[94]Data!$E$134</definedName>
    <definedName name="Descubiertos_HASA">[90]Data!$E$131</definedName>
    <definedName name="Descubiertos_IBOSA">[90]Data!$E$136</definedName>
    <definedName name="Descubiertos_IRSA">[90]Data!$E$127</definedName>
    <definedName name="Descubiertos_NF">[94]Data!$E$135</definedName>
    <definedName name="Descubiertos_NFS">'[90]Deuda CP'!$E$41</definedName>
    <definedName name="Descubiertos_PAMSA">[94]Data!$E$137</definedName>
    <definedName name="Descubiertos_PISA">[94]Data!$E$141</definedName>
    <definedName name="DESCUBIERTOS_PPAMSA">'[90]Deuda CP'!#REF!</definedName>
    <definedName name="Descubiertos_PtoRetiro">[90]Data!$E$132</definedName>
    <definedName name="Descubiertos_QISA">[94]Data!$E$139</definedName>
    <definedName name="Descubiertos_QQISA">'[90]Deuda CP'!#REF!</definedName>
    <definedName name="Descubiertos_Solares">[90]Data!$E$140</definedName>
    <definedName name="DescUnicity">'[90]Deuda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'[95]Detalle de Ref.'!$A$1:$D$111</definedName>
    <definedName name="Deuda_IRSACP">'[91]Deuda CP'!$E$85</definedName>
    <definedName name="deudaseptiembre" hidden="1">#REF!</definedName>
    <definedName name="deuxfp">#REF!</definedName>
    <definedName name="devengado">#REF!</definedName>
    <definedName name="dfadfas">[81]ingresos!#REF!</definedName>
    <definedName name="DFIN">#REF!</definedName>
    <definedName name="DFS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[81]ingresos!#REF!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[68]Param!$C$2:$C$30</definedName>
    <definedName name="División___0">#REF!</definedName>
    <definedName name="DOC">#REF!</definedName>
    <definedName name="DollarHeader">[73]Controls!$D$12</definedName>
    <definedName name="DON">#REF!</definedName>
    <definedName name="drdrdrr" localSheetId="1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'[96]3300'!#REF!</definedName>
    <definedName name="dsad">#REF!</definedName>
    <definedName name="dsadsad" localSheetId="1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1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1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1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[97]VARIACIONES!#REF!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'[98]Exchange rates'!$E$20</definedName>
    <definedName name="ER_EOP">'[98]Exchange rates'!$E$17</definedName>
    <definedName name="ereewr" hidden="1">#REF!</definedName>
    <definedName name="ERO">#REF!</definedName>
    <definedName name="ERPUS">[77]Parámetros!$C$10</definedName>
    <definedName name="Err_Box_AddSamp">'[99]Non-Statistical Sampling'!$AR$6</definedName>
    <definedName name="Err_Box_Rej">'[99]Non-Statistical Sampling'!$AR$5</definedName>
    <definedName name="Err_CellComments">'[99]Non-Statistical Sampling'!$AJ$13</definedName>
    <definedName name="Err_SampErr">'[99]Non-Statistical Sampling'!$AK$15</definedName>
    <definedName name="ES">'[43]MONTANTE 1'!#REF!</definedName>
    <definedName name="ESP">#REF!</definedName>
    <definedName name="ESPO01">#REF!</definedName>
    <definedName name="ESTADO_DE_RESULTADOS">[93]EERR!$B$2:$G$42</definedName>
    <definedName name="EstKOptApsa">[100]Parámetros!$E$52</definedName>
    <definedName name="EstKOptCresud">[77]Parámetros!$E$53</definedName>
    <definedName name="EstKOptIrsa">[77]Parámetros!$E$52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'[99]Non-Statistical Sampling'!$AR$12</definedName>
    <definedName name="Eval_MR">'[99]Non-Statistical Sampling'!$Y$20</definedName>
    <definedName name="evolucion">#REF!</definedName>
    <definedName name="EVOPATR">#REF!</definedName>
    <definedName name="EWALDC">#REF!</definedName>
    <definedName name="ewewewe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1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[79]Listas!$R$6:$R$53</definedName>
    <definedName name="fcha">#REF!</definedName>
    <definedName name="fd">#REF!</definedName>
    <definedName name="fdfdfdf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'[101]Datos del Balance'!$B$9</definedName>
    <definedName name="FechaBalance">'[101]Datos del Balance'!$B$7</definedName>
    <definedName name="FechaCalc">#REF!</definedName>
    <definedName name="FechaComparativo">'[101]Datos del Balance'!$B$8</definedName>
    <definedName name="FechaLitComAnual">'[102]Datos del Balance'!$C$10</definedName>
    <definedName name="FechaLitComp">'[103]Datos del Balance'!$C$9</definedName>
    <definedName name="FechaLiteral">'[101]Datos del Balance'!$C$7</definedName>
    <definedName name="FECHAS">'[35]#¡REF'!$B$7:$B$67</definedName>
    <definedName name="fergf">[104]Base!#REF!</definedName>
    <definedName name="ff">'[2]IRSA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'[105]DRE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'[106]O EJEC '!#REF!</definedName>
    <definedName name="Form_TratAgua">#REF!</definedName>
    <definedName name="FPDIC">'[63]canon 2008-2009'!$B$23:$P$50</definedName>
    <definedName name="FPENE">'[63]canon 2008-2009'!$B$52:$P$68</definedName>
    <definedName name="FPFEB">'[63]canon 2008-2009'!$B$70:$P$83</definedName>
    <definedName name="FPMAR">'[63]canon 2008-2009'!$B$85:$P$96</definedName>
    <definedName name="FPNOV">'[63]canon 2008-2009'!$B$3:$P$21</definedName>
    <definedName name="FREGRT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[81]ingresos!#REF!</definedName>
    <definedName name="Fvta">'[107]Ventas Campos'!$R$8:$R$13</definedName>
    <definedName name="fyuiyu">#REF!</definedName>
    <definedName name="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[108]composición!$G$22</definedName>
    <definedName name="gabry" localSheetId="1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1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1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[109]Macro1!#REF!</definedName>
    <definedName name="graf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'[110]Gráficos - Fazendas'!$B$6</definedName>
    <definedName name="Grãos2" localSheetId="1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'[2]IRSA HIST'!#REF!</definedName>
    <definedName name="hi">'[10]IRSA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[111]Prices!#REF!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'[20]Sarmiento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Control_1" localSheetId="1" hidden="1">{"'TG'!$A$1:$L$37"}</definedName>
    <definedName name="HTML_Control_1" hidden="1">{"'TG'!$A$1:$L$37"}</definedName>
    <definedName name="html_control_arrendamento" localSheetId="1" hidden="1">{"'Sheet1'!$A$1:$H$145"}</definedName>
    <definedName name="html_control_arrendamento" hidden="1">{"'Sheet1'!$A$1:$H$145"}</definedName>
    <definedName name="html_control_sugarcane_grains" localSheetId="1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1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1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[66]HASA!#REF!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'[55]Nota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1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'[35]#¡REF'!$A$1:$F$135</definedName>
    <definedName name="Impresión_Anexo_A">'[112]ANEXO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1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'[55]Nota 8'!$F$36</definedName>
    <definedName name="inco">[113]BASE!#REF!</definedName>
    <definedName name="Indeterm">#REF!</definedName>
    <definedName name="indirecto">[114]credito!#REF!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[93]EFE!$C$3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[82]HASA!#REF!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[115]Hoja1!$A$1:$A$8</definedName>
    <definedName name="IRSAResumen">#REF!</definedName>
    <definedName name="IRSASemanal">#REF!</definedName>
    <definedName name="IS">'[43]MONTANTE 1'!#REF!</definedName>
    <definedName name="iva">[66]HASA!#REF!</definedName>
    <definedName name="Ivanna">#REF!</definedName>
    <definedName name="Ivanna1">#REF!</definedName>
    <definedName name="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1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1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'[2]IRSA HIST'!#REF!</definedName>
    <definedName name="jjj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'[77]Deuda Estabilizada Grupo'!$K$11</definedName>
    <definedName name="khgf">#REF!</definedName>
    <definedName name="KIL">#REF!</definedName>
    <definedName name="Kilogramos">#REF!</definedName>
    <definedName name="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1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[116]S.Inic!$G$6</definedName>
    <definedName name="LIM">#REF!</definedName>
    <definedName name="LINTASC">#REF!</definedName>
    <definedName name="Liq_FPC">[33]AP!#REF!,[33]AP!#REF!,[33]AP!#REF!,[33]AP!#REF!</definedName>
    <definedName name="List_ARPopulation">'[117]AR Drop Downs'!$I$5:$I$10</definedName>
    <definedName name="List_Curr">[89]Currency!$B$9:$B$31</definedName>
    <definedName name="List_ExpandedTesting">'[117]AR Drop Downs'!$E$5:$E$8</definedName>
    <definedName name="List_Level_Assr">[99]DropDown!$B$1:$B$4</definedName>
    <definedName name="List_LevelAssurance">'[117]AR Drop Downs'!$A$5:$A$8</definedName>
    <definedName name="List_Number_of_Exceptions_Identified">'[117]AR Drop Downs'!$K$5:$K$27</definedName>
    <definedName name="List_NumberTolerableExceptions">'[117]AR Drop Downs'!$C$5:$C$8</definedName>
    <definedName name="List_Proj_Meth">[99]DropDown!$H$1:$H$2</definedName>
    <definedName name="List_Samp_Sel">[99]DropDown!$D$1:$D$4</definedName>
    <definedName name="List_SampleSelectionMethod">'[117]AR Drop Downs'!$G$5:$G$7</definedName>
    <definedName name="List_TypeProcedure">'[118]Drop Down'!$A$2:$A$7</definedName>
    <definedName name="LISTA">[119]PPTX!$XFC$1:$XFC$9</definedName>
    <definedName name="ListaCR">#REF!</definedName>
    <definedName name="ListaMes">#REF!</definedName>
    <definedName name="lklklk" localSheetId="1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1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[120]Prevision!$Q$2:$Q$12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[121]PAGE2!$C$14</definedName>
    <definedName name="MAT">#REF!</definedName>
    <definedName name="MATE">#REF!</definedName>
    <definedName name="MATRIX">#REF!</definedName>
    <definedName name="matriz">'[122]control anexo deloitte'!$A$4:$C$135</definedName>
    <definedName name="MCALL">#REF!</definedName>
    <definedName name="MCCANNC">#REF!</definedName>
    <definedName name="mcs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[34]BASE!$DJ$3:$DP$23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[120]Prevision!$P$2:$P$12</definedName>
    <definedName name="mmmmm" hidden="1">'[123]400800'!$D$30:$D$33</definedName>
    <definedName name="mmmmmmm" hidden="1">[123]PREVCINE!$C$11:$C$59</definedName>
    <definedName name="mmmmmmmm" hidden="1">'[123]400800'!$C$30:$C$33</definedName>
    <definedName name="mmmmmmmmmm" hidden="1">[123]PREVCINE!$D$11:$D$59</definedName>
    <definedName name="Modificar_celdas_Anexo_A">'[112]ANEXO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[124]FEBMZO!$A$2:$H$75</definedName>
    <definedName name="muestreolocales" hidden="1">[125]XREF!#REF!</definedName>
    <definedName name="MXP">#REF!</definedName>
    <definedName name="MYU">#REF!</definedName>
    <definedName name="MYU.">#N/A</definedName>
    <definedName name="MYU..">#N/A</definedName>
    <definedName name="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[126]otr_rio!#REF!</definedName>
    <definedName name="nane" hidden="1">'[127]Intangibles  Movement'!$M$27</definedName>
    <definedName name="NAVB">#REF!</definedName>
    <definedName name="ndnia" localSheetId="1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[128]PARAMETROS!$P$5</definedName>
    <definedName name="NONPENSION">[121]PAGE2!$J$13:$L$20</definedName>
    <definedName name="NOTA">#REF!</definedName>
    <definedName name="nota5">[78]NOTAS!#REF!</definedName>
    <definedName name="notas">#REF!</definedName>
    <definedName name="nov">'[63]VMA '!#REF!</definedName>
    <definedName name="NSProjectionMethodIndex">'[129]Non-Statistical Sampling Master'!$C$63</definedName>
    <definedName name="NSRequiredLevelOfEvidenceItems">'[129]Non-Statistical Sampling Master'!$C$50:$C$53</definedName>
    <definedName name="nyrtnyr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[130]GANANCIAS!#REF!</definedName>
    <definedName name="OCC">'[55]Nota 8'!$F$78</definedName>
    <definedName name="OCNC">'[55]Nota 8'!$F$87</definedName>
    <definedName name="Octuber">[109]Macro1!#REF!</definedName>
    <definedName name="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LE_LINK15" localSheetId="3">IS!#REF!</definedName>
    <definedName name="OPC">'[55]Nota 8'!$F$186</definedName>
    <definedName name="operating_case">'[131]DRE - Proj'!#REF!</definedName>
    <definedName name="ORDEN">#REF!</definedName>
    <definedName name="ORDEN2">#REF!</definedName>
    <definedName name="ORDEN3">#REF!</definedName>
    <definedName name="Origen_SubTotal">'[106]O EJEC '!#REF!</definedName>
    <definedName name="OSCAR1">#REF!</definedName>
    <definedName name="OTI">#REF!</definedName>
    <definedName name="OTR">#REF!</definedName>
    <definedName name="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'[27]1998'!#REF!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'[132]Datos del Balance'!$B$9</definedName>
    <definedName name="PB">[40]Consolidado!#REF!</definedName>
    <definedName name="PBAS">#REF!</definedName>
    <definedName name="PBLANC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>#REF!,#REF!</definedName>
    <definedName name="PENSION">[121]PAGE2!$C$13:$E$20</definedName>
    <definedName name="PER">#REF!</definedName>
    <definedName name="percepyreten">#REF!</definedName>
    <definedName name="perforaciones">#REF!</definedName>
    <definedName name="PERIOD_END">[71]Básico!$D$4</definedName>
    <definedName name="pf">#REF!</definedName>
    <definedName name="PF_APSA">[90]Data!$E$150</definedName>
    <definedName name="PF_Cresud">[90]Data!$E$148</definedName>
    <definedName name="PF_IRSA">[90]Data!$E$149</definedName>
    <definedName name="pg">[24]BDP!#REF!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[25]Entrada!#REF!</definedName>
    <definedName name="PN">'[55]Bce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'[99]Non-Statistical Sampling'!$F$26</definedName>
    <definedName name="popo" hidden="1">#REF!</definedName>
    <definedName name="PORTA">#REF!</definedName>
    <definedName name="portada">#REF!</definedName>
    <definedName name="PosicionNeta">'[90]Posición Financiera'!$B$9:$Z$111</definedName>
    <definedName name="p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1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[120]Prevision!#REF!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'[133]Análisis 30-06-01'!#REF!</definedName>
    <definedName name="precios" hidden="1">'[133]Análisis 30-06-01'!#REF!</definedName>
    <definedName name="PREÇO">#REF!</definedName>
    <definedName name="PRELIM_TM2">#REF!</definedName>
    <definedName name="PREPARED_BY">[71]Básico!$J$3</definedName>
    <definedName name="PREPARED_DATE">[71]Básico!$J$4</definedName>
    <definedName name="Pres_Cliente">#REF!</definedName>
    <definedName name="Pres_Edificio">#REF!</definedName>
    <definedName name="Pres_Res">#REF!</definedName>
    <definedName name="Presu_Obra">[134]Inputs!$B$18</definedName>
    <definedName name="Presupuesto">[33]AP!#REF!,[33]AP!#REF!,[33]AP!#REF!,[33]AP!#REF!</definedName>
    <definedName name="PreviMayo">#REF!</definedName>
    <definedName name="prevision" hidden="1">"AS2DocumentBrowse"</definedName>
    <definedName name="PREVISIONES">#REF!:OFFSET(#REF!,#REF!-1,0)</definedName>
    <definedName name="Print_Area_MI">[135]tazrim!#REF!</definedName>
    <definedName name="Printout" localSheetId="1">[136]!Printout</definedName>
    <definedName name="Printout">[136]!Printout</definedName>
    <definedName name="Proc">#REF!</definedName>
    <definedName name="Prod">'[70]Por Material'!$A$1</definedName>
    <definedName name="produto">[79]Listas!$J$6:$J$81</definedName>
    <definedName name="PROMEDIOS">#REF!</definedName>
    <definedName name="Provjuicios">#REF!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t" hidden="1">#REF!</definedName>
    <definedName name="PT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[137]AP!#REF!</definedName>
    <definedName name="Q_ConsTratAgua">#REF!</definedName>
    <definedName name="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1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1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[138]Dic02!#REF!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[34]BASE!$A$2:OFFSET([34]BASE!$D$2,[34]BASE!$D$1-2,0)</definedName>
    <definedName name="Ref_101" hidden="1">2</definedName>
    <definedName name="Reg">[139]BASE!#REF!</definedName>
    <definedName name="relat3">[128]EMPREENDIMENTO!$B$2:$O$214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[34]Resto!$F$3:OFFSET([34]Resto!$I$3,[34]Resto!$I$2-3,0)</definedName>
    <definedName name="RESTOALTAANT">[34]Resto!$P$3:OFFSET([34]Resto!$S$3,[34]Resto!$S$2-3,0)</definedName>
    <definedName name="RESTOMORAACTUAL">[34]Resto!$A$3:OFFSET([34]Resto!$D$3,[34]Resto!$D$2-3,0)</definedName>
    <definedName name="RESTOMORAANT">[34]Resto!$K$3:OFFSET([34]Resto!$N$3,[34]Resto!$N$2-3,0)</definedName>
    <definedName name="RESU_COM">#REF!</definedName>
    <definedName name="resul">#REF!</definedName>
    <definedName name="RESUL2">#REF!</definedName>
    <definedName name="Resumen">#REF!</definedName>
    <definedName name="Rf10Y">[77]Parámetros!$C$5</definedName>
    <definedName name="RFYPT">'[55]Nota 8'!$F$202</definedName>
    <definedName name="RFYPTP">'[55]Nota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[140]RoXDataTables!$O$3:$O$4</definedName>
    <definedName name="RoXAppServ" hidden="1">[140]RoXDataTables!$Y$3:$Y$25</definedName>
    <definedName name="RoXBasketPrice" hidden="1">[140]RoXDataTables!$AI$3:$AI$10</definedName>
    <definedName name="RoXBasketType" hidden="1">[140]RoXDataTables!$AG$3:$AG$6</definedName>
    <definedName name="RoXBook" hidden="1">[140]RoXDataTables!$BC$3:$BC$314</definedName>
    <definedName name="RoXCurrency" hidden="1">[140]RoXDataTables!$AY$13:$AY$68</definedName>
    <definedName name="RoXDayCount" hidden="1">[140]RoXDataTables!$CA$3:$CA$26</definedName>
    <definedName name="RoXDecomp" hidden="1">[140]RoXDataTables!$M$3:$M$5</definedName>
    <definedName name="RoXDispAtt" hidden="1">[140]RoXDataTables!$AU$3:$AU$1216</definedName>
    <definedName name="RoXEquality" hidden="1">[140]RoXDataTables!$A$3:$A$11</definedName>
    <definedName name="RoXExchange" hidden="1">[140]RoXDataTables!$BM$3:$BM$180</definedName>
    <definedName name="RoXExpandGreeks" hidden="1">[140]RoXDataTables!$BG$3:$BG$5</definedName>
    <definedName name="RoXFrequency" hidden="1">[140]RoXDataTables!$CC$3:$CC$6</definedName>
    <definedName name="RoXGroup" hidden="1">[140]RoXDataTables!$E$3:$E$5</definedName>
    <definedName name="RoXGroupBy" hidden="1">[140]RoXDataTables!$AM$3:$AM$4</definedName>
    <definedName name="RoXInstrClass" hidden="1">[140]RoXDataTables!$BK$3:$BK$8</definedName>
    <definedName name="RoXModelAccuracies" hidden="1">[140]RoXDataTables!$BI$3:$BI$5</definedName>
    <definedName name="RoXOtherScheduleType" hidden="1">[140]RoXDataTables!$BE$3:$BE$21</definedName>
    <definedName name="RoXPriceSource" hidden="1">[140]RoXDataTables!$I$3:$I$5</definedName>
    <definedName name="RoXQueryAtt" hidden="1">[140]RoXDataTables!$AS$3:$AS$748</definedName>
    <definedName name="RoXScApplyTo" hidden="1">[140]RoXDataTables!$BA$3:$BA$120</definedName>
    <definedName name="RoXScParam" hidden="1">[140]RoXDataTables!$Q$3:$Q$13</definedName>
    <definedName name="RoXScShift" hidden="1">[140]RoXDataTables!$S$3:$S$4</definedName>
    <definedName name="RoXScType" hidden="1">[140]RoXDataTables!$U$3:$U$5</definedName>
    <definedName name="RoXSetScheduleType" hidden="1">[140]RoXDataTables!$AE$3:$AE$9</definedName>
    <definedName name="RoXSort" hidden="1">[140]RoXDataTables!$C$3:$C$7</definedName>
    <definedName name="RoXSource" hidden="1">[140]RoXDataTables!$AW$3:$AW$7</definedName>
    <definedName name="RoXVolAbsDiff" hidden="1">[140]RoXDataTables!$AO$3:$AO$4</definedName>
    <definedName name="RoXVolBasketCalc" hidden="1">[140]RoXDataTables!$AC$3:$AC$4</definedName>
    <definedName name="RoXVolFixedFloat" hidden="1">[140]RoXDataTables!$AQ$3:$AQ$4</definedName>
    <definedName name="RoXVolImplBasis" hidden="1">[140]RoXDataTables!$AA$3:$AA$8</definedName>
    <definedName name="RoXVolSkew" hidden="1">[140]RoXDataTables!$AK$3:$AK$5</definedName>
    <definedName name="RoXYCBasis" hidden="1">[140]RoXDataTables!$W$3:$W$23</definedName>
    <definedName name="RoXYesNo" hidden="1">[140]RoXDataTables!$G$3:$G$4</definedName>
    <definedName name="RoXZeroPos" hidden="1">[140]RoXDataTables!$K$3:$K$5</definedName>
    <definedName name="RPTH">[101]EE.RR!#REF!</definedName>
    <definedName name="RptLang">[141]פרמטרים!$B$15</definedName>
    <definedName name="r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'[55]Nota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'[14]IRSA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'[131]DRE - Proj'!#REF!</definedName>
    <definedName name="Samp_TM_Exp_Diff">'[89]Non-Statistical Sampling'!#REF!</definedName>
    <definedName name="santiago">#REF!</definedName>
    <definedName name="SAPBEXdnldView" hidden="1">"DBJMIBUR0KWE08YKHT0YI34KK"</definedName>
    <definedName name="SAPBEXhrIndnt" hidden="1">3</definedName>
    <definedName name="SAPBEXrevision" hidden="1">1</definedName>
    <definedName name="SAPBEXsysID" hidden="1">"BIP"</definedName>
    <definedName name="SAPBEXwbID" hidden="1">"EZGDP75PDYE0ABHR0O60DAX2X"</definedName>
    <definedName name="SAR">#REF!</definedName>
    <definedName name="sas">#REF!</definedName>
    <definedName name="sasasas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[78]NOTAS!#REF!</definedName>
    <definedName name="sdsds">#REF!</definedName>
    <definedName name="SEG">#REF!</definedName>
    <definedName name="seguros">[78]NOTAS!#REF!</definedName>
    <definedName name="SEQUENCIA">[142]PARAMETROS!$P$4</definedName>
    <definedName name="SER">#REF!</definedName>
    <definedName name="seses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'[143]Sarmiento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[144]MOVCRE!$A$1:$L$38</definedName>
    <definedName name="SMOV">#REF!</definedName>
    <definedName name="Soca">#REF!</definedName>
    <definedName name="SOCN">#REF!</definedName>
    <definedName name="Speed">#REF!</definedName>
    <definedName name="SPXIndex">+OFFSET('[145]US BBRESHOP Index vs S&amp;P500'!$G$6,0,0,COUNT('[145]US BBRESHOP Index vs S&amp;P500'!$G:$G))</definedName>
    <definedName name="sre" hidden="1">#REF!</definedName>
    <definedName name="s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>#REF!</definedName>
    <definedName name="SSSS" localSheetId="1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'[89]Non-Statistical Sampling'!#REF!</definedName>
    <definedName name="Strat_1_It">'[89]Non-Statistical Sampling'!#REF!</definedName>
    <definedName name="Strat_1_T">'[89]Non-Statistical Sampling'!#REF!</definedName>
    <definedName name="Strat_2_Def">'[89]Non-Statistical Sampling'!#REF!</definedName>
    <definedName name="Strat_2_It">'[89]Non-Statistical Sampling'!#REF!</definedName>
    <definedName name="Strat_2_T">'[89]Non-Statistical Sampling'!#REF!</definedName>
    <definedName name="Strat_Def">'[89]Non-Statistical Sampling'!#REF!</definedName>
    <definedName name="Strat_T_It">'[89]Non-Statistical Sampling'!#REF!</definedName>
    <definedName name="Strat_T_T">'[89]Non-Statistical Sampling'!#REF!</definedName>
    <definedName name="SUC">#REF!</definedName>
    <definedName name="sucseguros">'[146]Dist. seguros total'!$A$3:$A$107</definedName>
    <definedName name="sugarcane">'[110]Gráficos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[72]Tables!$A$4:$A$131</definedName>
    <definedName name="szszsz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1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[147]tab_cur!$A$1:$B$62</definedName>
    <definedName name="tabla">'[148]nueva reseña'!#REF!</definedName>
    <definedName name="tabla1">#REF!</definedName>
    <definedName name="TABLE">[149]PAGE3!$B$15:$H$36</definedName>
    <definedName name="TABLE_A">#REF!</definedName>
    <definedName name="TABLE_B">#REF!</definedName>
    <definedName name="TABLE_C">#REF!</definedName>
    <definedName name="TAFRIT">#REF!</definedName>
    <definedName name="Talhão">[79]Listas!$D$6:$D$114</definedName>
    <definedName name="tArg">[100]Parámetros!$C$5</definedName>
    <definedName name="TARGETS">[121]PAGE2!$G$35:$I$39</definedName>
    <definedName name="tasastot">#REF!</definedName>
    <definedName name="TAsto">OFFSET(#REF!,0,0,COUNTA(#REF!),COUNTA(#REF!))</definedName>
    <definedName name="taxburden_scenario">'[131]DRE - Proj'!#REF!</definedName>
    <definedName name="TAXES">#N/A</definedName>
    <definedName name="tBra">[77]Parámetros!#REF!</definedName>
    <definedName name="TC">'[150]VNR 07'!$A$2:$X$30</definedName>
    <definedName name="TC300613FY">'[151]Deuda Estructural'!$L$7</definedName>
    <definedName name="TCEUR">'[152]Credit Suisse (CER)'!$D$8</definedName>
    <definedName name="TCUSD">'[152]Credit Suisse (CER)'!$D$7</definedName>
    <definedName name="tdolares">#REF!</definedName>
    <definedName name="TEM">#REF!</definedName>
    <definedName name="Test_Targ">'[99]Non-Statistical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'[153]ORDENES LIBERTADOR'!#REF!</definedName>
    <definedName name="TEST15">'[153]ORDENES LIBERTADOR'!#REF!</definedName>
    <definedName name="TEST16">'[153]ORDENES LIBERTADOR'!#REF!</definedName>
    <definedName name="TEST17">'[153]ORDENES LIBERTADOR'!#REF!</definedName>
    <definedName name="TEST18">'[153]ORDENES LIBERTADOR'!#REF!</definedName>
    <definedName name="TEST19">'[153]ORDENES LIBERTADOR'!#REF!</definedName>
    <definedName name="TEST2">#REF!</definedName>
    <definedName name="TEST20">'[153]ORDENES LIBERTADOR'!#REF!</definedName>
    <definedName name="TEST21">'[153]ORDENES LIBERTADOR'!#REF!</definedName>
    <definedName name="TEST22">'[153]ORDENES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'[154]Mayor APSA'!#REF!</definedName>
    <definedName name="TEST62">'[154]Mayor APSA'!#REF!</definedName>
    <definedName name="TEST63">'[154]Mayor APSA'!#REF!</definedName>
    <definedName name="TEST64">'[154]Mayor APSA'!#REF!</definedName>
    <definedName name="TEST65">'[154]Mayor APSA'!#REF!</definedName>
    <definedName name="TEST66">'[154]Mayor APSA'!#REF!</definedName>
    <definedName name="TEST67">'[154]Mayor APSA'!#REF!</definedName>
    <definedName name="TEST68">'[154]Mayor APSA'!#REF!</definedName>
    <definedName name="TEST69">'[154]Mayor APSA'!#REF!</definedName>
    <definedName name="TEST7">#REF!</definedName>
    <definedName name="TEST70">'[154]Mayor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'[154]Mayor APSA'!#REF!</definedName>
    <definedName name="TEST77">'[154]Mayor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[155]PARAMETROS!$P$6</definedName>
    <definedName name="TESTHKEY">#REF!</definedName>
    <definedName name="TESTKEYS">#REF!</definedName>
    <definedName name="TESTVKEY">#REF!</definedName>
    <definedName name="teterh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'[156]Bce. (Aj)'!#REF!</definedName>
    <definedName name="TextRefCopy10">#REF!</definedName>
    <definedName name="TextRefCopy11">#REF!</definedName>
    <definedName name="TextRefCopy12">#REF!</definedName>
    <definedName name="TextRefCopy13">[157]Patrimonio!$B$55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[111]Prices!#REF!</definedName>
    <definedName name="Tipo_Agua">#REF!</definedName>
    <definedName name="tipoOP">#REF!</definedName>
    <definedName name="tipoopcion">#REF!</definedName>
    <definedName name="TIPOPROD">'[158] x tipo op '!$A$3:OFFSET('[158] x tipo op '!$F$3,'[158] x tipo op '!$H$4-3,0)</definedName>
    <definedName name="TITLE">#REF!</definedName>
    <definedName name="titulo">#REF!</definedName>
    <definedName name="Títulos_a_imprimir_IM">#REF!</definedName>
    <definedName name="tjutmh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OFFSET([159]Mayor!$L$18,0,0,COUNTA([159]Mayor!$I$18:$I$65501),1)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'[160]Curva Cert ARCOS E12'!#REF!</definedName>
    <definedName name="Transparencia">#REF!</definedName>
    <definedName name="TRAT_AGUA">#REF!</definedName>
    <definedName name="TratC">#REF!</definedName>
    <definedName name="tretr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1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'[129]Global Data'!$B$92:$B$95</definedName>
    <definedName name="ttt" hidden="1">#REF!</definedName>
    <definedName name="ttth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1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1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[120]Prevision!$N$2:$N$12</definedName>
    <definedName name="utyuyu">#REF!</definedName>
    <definedName name="uu">#REF!</definedName>
    <definedName name="uuu" hidden="1">#REF!</definedName>
    <definedName name="uuuu" localSheetId="1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'[161]U-V'!#REF!</definedName>
    <definedName name="u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[162]AP!#REF!</definedName>
    <definedName name="Valeria">#REF!</definedName>
    <definedName name="valeria1">#REF!</definedName>
    <definedName name="Validacion">[84]Validación!$A$2:$G$107</definedName>
    <definedName name="Valuación">#REF!</definedName>
    <definedName name="vantas052011">'[63]ventas '!$AC$2:$AE$72</definedName>
    <definedName name="VARCAPCORR">#REF!</definedName>
    <definedName name="VARI">#REF!</definedName>
    <definedName name="Variacion">[163]base!#REF!</definedName>
    <definedName name="VARIOS96">'[35]#¡REF'!$A$1:$N$67</definedName>
    <definedName name="varios97">'[35]#¡REF'!$A$1:$N$81</definedName>
    <definedName name="VE" hidden="1">[108]composición!$G$8</definedName>
    <definedName name="ven">#REF!</definedName>
    <definedName name="vencimientos">#REF!</definedName>
    <definedName name="ventas">#REF!</definedName>
    <definedName name="ventas012011">'[63]ventas '!$J$2:$L$68</definedName>
    <definedName name="ventas022011">'[63]ventas '!$N$2:$P$68</definedName>
    <definedName name="ventas032011">'[63]ventas '!$S$2:$U$69</definedName>
    <definedName name="ventas042011">'[63]ventas '!$X$2:$Z$71</definedName>
    <definedName name="ventas062011">'[63]ventas '!$AG$2:$AI$71</definedName>
    <definedName name="ventas112011">'[63]ventas '!$B$3:$D$69</definedName>
    <definedName name="ventas122010">'[63]ventas '!$F$2:$H$68</definedName>
    <definedName name="ventasabril">'[63]ventas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'[164]ventas por mes'!$A$1:$K$66</definedName>
    <definedName name="ventasvarias">#REF!</definedName>
    <definedName name="VERNI" hidden="1">[108]composición!$S$1:$S$65536</definedName>
    <definedName name="VEROG" hidden="1">[108]composición!$G$11</definedName>
    <definedName name="VERON" hidden="1">[165]XREF!$A$2:$IV$2</definedName>
    <definedName name="VERONI" hidden="1">[108]composición!$G$11</definedName>
    <definedName name="VERONICA" hidden="1">[108]composición!$G$11</definedName>
    <definedName name="VERSION">[42]Resumo!#REF!</definedName>
    <definedName name="VG" hidden="1">#REF!</definedName>
    <definedName name="vgt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'[63]VMA '!#REF!</definedName>
    <definedName name="vmaene">'[63]VMA '!#REF!</definedName>
    <definedName name="vmaene2009">'[63]VMA '!#REF!</definedName>
    <definedName name="vmamarzo">'[63]VMA '!$A$2:$I$63</definedName>
    <definedName name="vnvnbv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1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1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1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1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1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1" hidden="1">{#N/A,#N/A,FALSE,"45th FINAL ";#N/A,#N/A,FALSE,"46th FINAL "}</definedName>
    <definedName name="wrn.final." hidden="1">{#N/A,#N/A,FALSE,"45th FINAL ";#N/A,#N/A,FALSE,"46th FINAL "}</definedName>
    <definedName name="wrn.Gráficos.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1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1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1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1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1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1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1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1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1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1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1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1" hidden="1">{"4-P1",#N/A,FALSE,"K";"4-P2",#N/A,FALSE,"K"}</definedName>
    <definedName name="wrn.דוח._.4." hidden="1">{"4-P1",#N/A,FALSE,"K";"4-P2",#N/A,FALSE,"K"}</definedName>
    <definedName name="wrn.דוח._.7א." localSheetId="1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1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1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1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[66]HASA!#REF!</definedName>
    <definedName name="wt_2">[66]HASA!#REF!</definedName>
    <definedName name="www">#REF!</definedName>
    <definedName name="wwwwww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1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'[166]2.1.01.02.01.06'!#REF!</definedName>
    <definedName name="XREF_COLUMN_14" hidden="1">#REF!</definedName>
    <definedName name="XREF_COLUMN_15" hidden="1">#REF!</definedName>
    <definedName name="XREF_COLUMN_16" hidden="1">'[167]Selección partidas que suman'!#REF!</definedName>
    <definedName name="XREF_COLUMN_17" hidden="1">'[168]Previsión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'[167]Conciliaciones Bancarias'!#REF!</definedName>
    <definedName name="XREF_COLUMN_22" hidden="1">#REF!</definedName>
    <definedName name="XREF_COLUMN_23" hidden="1">'[167]Conciliaciones Bancarias'!#REF!</definedName>
    <definedName name="XREF_COLUMN_24" hidden="1">'[167]Conciliaciones Bancarias'!#REF!</definedName>
    <definedName name="XREF_COLUMN_25" hidden="1">'[167]Conciliaciones Bancarias'!#REF!</definedName>
    <definedName name="XREF_COLUMN_26" hidden="1">'[167]Conciliaciones Bancarias'!#REF!</definedName>
    <definedName name="XREF_COLUMN_27" hidden="1">#REF!</definedName>
    <definedName name="XREF_COLUMN_28" hidden="1">'[167]Conciliaciones Bancarias'!#REF!</definedName>
    <definedName name="XREF_COLUMN_29" hidden="1">'[167]Conciliaciones Bancarias'!#REF!</definedName>
    <definedName name="XREF_COLUMN_3" hidden="1">#REF!</definedName>
    <definedName name="XREF_COLUMN_30" hidden="1">'[167]Conciliaciones Bancarias'!#REF!</definedName>
    <definedName name="XREF_COLUMN_31" hidden="1">'[167]Conciliaciones Bancarias'!#REF!</definedName>
    <definedName name="XREF_COLUMN_32" hidden="1">'[167]Conciliaciones Bancarias'!#REF!</definedName>
    <definedName name="XREF_COLUMN_33" hidden="1">'[167]Conciliaciones Bancarias'!#REF!</definedName>
    <definedName name="XREF_COLUMN_34" hidden="1">'[167]Conciliaciones Bancarias'!#REF!</definedName>
    <definedName name="XREF_COLUMN_35" hidden="1">'[167]Conciliaciones Bancarias'!#REF!</definedName>
    <definedName name="XREF_COLUMN_36" hidden="1">'[167]Conciliaciones Bancarias'!#REF!</definedName>
    <definedName name="XREF_COLUMN_37" hidden="1">'[167]Conciliaciones Bancarias'!#REF!</definedName>
    <definedName name="XREF_COLUMN_38" hidden="1">'[167]Conciliaciones Bancarias'!#REF!</definedName>
    <definedName name="XREF_COLUMN_39" hidden="1">'[167]Conciliaciones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'[169]P.G.'!#REF!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'[170]GMP-11'!#REF!</definedName>
    <definedName name="XRefCopy100Row" hidden="1">#REF!</definedName>
    <definedName name="XRefCopy101" hidden="1">'[168]Cruce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'[171]Gastos de lanzamiento'!#REF!</definedName>
    <definedName name="XRefCopy103Row" hidden="1">#REF!</definedName>
    <definedName name="XRefCopy104" hidden="1">'[170]GMP-1'!#REF!</definedName>
    <definedName name="XRefCopy104Row" hidden="1">#REF!</definedName>
    <definedName name="XRefCopy105" hidden="1">'[168]Deudores pendientes de fact.'!#REF!</definedName>
    <definedName name="XRefCopy105Row" hidden="1">#REF!</definedName>
    <definedName name="XRefCopy106" hidden="1">'[170]GMP-1'!#REF!</definedName>
    <definedName name="XRefCopy106Row" hidden="1">#REF!</definedName>
    <definedName name="XRefCopy107" hidden="1">'[170]GMP-1'!#REF!</definedName>
    <definedName name="XRefCopy107Row" hidden="1">[172]XREF!#REF!</definedName>
    <definedName name="XRefCopy108" hidden="1">'[171]Gastos de lanzamiento'!#REF!</definedName>
    <definedName name="XRefCopy108Row" hidden="1">[172]XREF!#REF!</definedName>
    <definedName name="XRefCopy109" hidden="1">'[171]Gastos de lanzamiento'!#REF!</definedName>
    <definedName name="XRefCopy109Row" hidden="1">#REF!</definedName>
    <definedName name="XRefCopy10Row" hidden="1">[173]XREF!#REF!</definedName>
    <definedName name="XRefCopy11" hidden="1">#REF!</definedName>
    <definedName name="XRefCopy110" hidden="1">'[167]Conciliaciones Bancarias'!#REF!</definedName>
    <definedName name="XRefCopy110Row" hidden="1">#REF!</definedName>
    <definedName name="XRefCopy111" hidden="1">'[171]Gastos de lanzamiento'!#REF!</definedName>
    <definedName name="XRefCopy111Row" hidden="1">#REF!</definedName>
    <definedName name="XRefCopy112" hidden="1">'[171]Gastos de lanzamiento'!#REF!</definedName>
    <definedName name="XRefCopy112Row" hidden="1">#REF!</definedName>
    <definedName name="XRefCopy113" hidden="1">'[171]Gastos de lanzamiento'!#REF!</definedName>
    <definedName name="XRefCopy113Row" hidden="1">#REF!</definedName>
    <definedName name="XRefCopy114" hidden="1">'[171]Gastos de lanzamiento'!#REF!</definedName>
    <definedName name="XRefCopy114Row" hidden="1">#REF!</definedName>
    <definedName name="XRefCopy115" hidden="1">'[171]Gastos de lanzamiento'!#REF!</definedName>
    <definedName name="XRefCopy115Row" hidden="1">#REF!</definedName>
    <definedName name="XRefCopy116" hidden="1">'[171]Gastos de lanzamiento'!#REF!</definedName>
    <definedName name="XRefCopy116Row" hidden="1">#REF!</definedName>
    <definedName name="XRefCopy117" hidden="1">'[168]Previsión Incob.'!#REF!</definedName>
    <definedName name="XRefCopy117Row" hidden="1">#REF!</definedName>
    <definedName name="XRefCopy118" hidden="1">'[171]Gastos de lanzamiento'!#REF!</definedName>
    <definedName name="XRefCopy118Row" hidden="1">#REF!</definedName>
    <definedName name="XRefCopy119" hidden="1">'[171]Gastos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'[171]Gastos de lanzamiento'!#REF!</definedName>
    <definedName name="XRefCopy120Row" hidden="1">#REF!</definedName>
    <definedName name="XRefCopy121" hidden="1">'[171]Gastos de lanzamiento'!#REF!</definedName>
    <definedName name="XRefCopy121Row" hidden="1">#REF!</definedName>
    <definedName name="XRefCopy122" hidden="1">'[168]Cruce de listados c_GL'!#REF!</definedName>
    <definedName name="XRefCopy122Row" hidden="1">#REF!</definedName>
    <definedName name="XRefCopy123" hidden="1">'[171]Gastos de lanzamiento'!#REF!</definedName>
    <definedName name="XRefCopy123Row" hidden="1">#REF!</definedName>
    <definedName name="XRefCopy124" hidden="1">'[171]Gastos de lanzamiento'!#REF!</definedName>
    <definedName name="XRefCopy124Row" hidden="1">#REF!</definedName>
    <definedName name="XRefCopy125" hidden="1">'[168]Cruce de listados c_GL'!#REF!</definedName>
    <definedName name="XRefCopy125Row" hidden="1">#REF!</definedName>
    <definedName name="XRefCopy126" hidden="1">'[168]Cruce de listados c_GL'!#REF!</definedName>
    <definedName name="XRefCopy126Row" hidden="1">#REF!</definedName>
    <definedName name="XRefCopy127" hidden="1">'[171]Gastos de lanzamiento'!#REF!</definedName>
    <definedName name="XRefCopy127Row" hidden="1">#REF!</definedName>
    <definedName name="XRefCopy128" hidden="1">'[171]Gastos de lanzamiento'!#REF!</definedName>
    <definedName name="XRefCopy128Row" hidden="1">#REF!</definedName>
    <definedName name="XRefCopy129" hidden="1">'[168]Cruce de listados c_GL'!#REF!</definedName>
    <definedName name="XRefCopy129Row" hidden="1">#REF!</definedName>
    <definedName name="XRefCopy12Row" hidden="1">[174]XREF!#REF!</definedName>
    <definedName name="XRefCopy13" hidden="1">'[48]Anexo I - Bs de uso'!#REF!</definedName>
    <definedName name="XRefCopy130" hidden="1">'[167]Conciliaciones Bancarias'!#REF!</definedName>
    <definedName name="XRefCopy130Row" hidden="1">#REF!</definedName>
    <definedName name="XRefCopy131" hidden="1">'[168]Cruce de listados c_GL'!#REF!</definedName>
    <definedName name="XRefCopy131Row" hidden="1">#REF!</definedName>
    <definedName name="XRefCopy132" hidden="1">'[171]Gastos de lanzamiento'!#REF!</definedName>
    <definedName name="XRefCopy132Row" hidden="1">#REF!</definedName>
    <definedName name="XRefCopy133" hidden="1">'[171]Gastos de lanzamiento'!#REF!</definedName>
    <definedName name="XRefCopy133Row" hidden="1">#REF!</definedName>
    <definedName name="XRefCopy134" hidden="1">'[168]Previsión Incob.'!#REF!</definedName>
    <definedName name="XRefCopy134Row" hidden="1">#REF!</definedName>
    <definedName name="XRefCopy135" hidden="1">'[171]Gastos de lanzamiento'!#REF!</definedName>
    <definedName name="XRefCopy135Row" hidden="1">#REF!</definedName>
    <definedName name="XRefCopy136" hidden="1">'[171]Gastos de lanzamiento'!#REF!</definedName>
    <definedName name="XRefCopy136Row" hidden="1">#REF!</definedName>
    <definedName name="XRefCopy137" hidden="1">'[170]GMP-1'!#REF!</definedName>
    <definedName name="XRefCopy137Row" hidden="1">#REF!</definedName>
    <definedName name="XRefCopy138" hidden="1">'[168]Previsión Incob.'!#REF!</definedName>
    <definedName name="XRefCopy138Row" hidden="1">#REF!</definedName>
    <definedName name="XRefCopy139" hidden="1">'[171]Gastos de lanzamiento'!#REF!</definedName>
    <definedName name="XRefCopy139Row" hidden="1">#REF!</definedName>
    <definedName name="XRefCopy13Row" hidden="1">[174]XREF!#REF!</definedName>
    <definedName name="XRefCopy14" hidden="1">#REF!</definedName>
    <definedName name="XRefCopy140" hidden="1">'[171]Gastos de lanzamiento'!#REF!</definedName>
    <definedName name="XRefCopy140Row" hidden="1">#REF!</definedName>
    <definedName name="XRefCopy141" hidden="1">'[168]Previsión Incob.'!#REF!</definedName>
    <definedName name="XRefCopy141Row" hidden="1">#REF!</definedName>
    <definedName name="XRefCopy142" hidden="1">'[171]Gastos de lanzamiento'!#REF!</definedName>
    <definedName name="XRefCopy142Row" hidden="1">#REF!</definedName>
    <definedName name="XRefCopy143" hidden="1">'[171]Gastos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'[168]Previsión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[175]Caja!#REF!</definedName>
    <definedName name="XRefCopy148Row" hidden="1">#REF!</definedName>
    <definedName name="XRefCopy149" hidden="1">'[167]Selección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'[171]Gastos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'[170]GMP-1'!#REF!</definedName>
    <definedName name="XRefCopy155Row" hidden="1">[168]XREF!#REF!</definedName>
    <definedName name="XRefCopy156" hidden="1">#REF!</definedName>
    <definedName name="XRefCopy156Row" hidden="1">#REF!</definedName>
    <definedName name="XRefCopy157" hidden="1">'[167]Conciliaciones Bancarias'!#REF!</definedName>
    <definedName name="XRefCopy157Row" hidden="1">#REF!</definedName>
    <definedName name="XRefCopy158" hidden="1">'[167]Conciliaciones Bancarias'!#REF!</definedName>
    <definedName name="XRefCopy158Row" hidden="1">[168]XREF!#REF!</definedName>
    <definedName name="XRefCopy159" hidden="1">'[171]Gastos de lanzamiento'!#REF!</definedName>
    <definedName name="XRefCopy159Row" hidden="1">[176]XREF!#REF!</definedName>
    <definedName name="XRefCopy15Row" hidden="1">[174]XREF!#REF!</definedName>
    <definedName name="XRefCopy16" hidden="1">'[48]Anexo I - Bs de uso'!#REF!</definedName>
    <definedName name="XRefCopy160" hidden="1">'[167]Conciliaciones Bancarias'!#REF!</definedName>
    <definedName name="XRefCopy160Row" hidden="1">#REF!</definedName>
    <definedName name="XRefCopy161" hidden="1">'[171]Gastos de lanzamiento'!#REF!</definedName>
    <definedName name="XRefCopy161Row" hidden="1">#REF!</definedName>
    <definedName name="XRefCopy162" hidden="1">'[171]Gastos de lanzamiento'!#REF!</definedName>
    <definedName name="XRefCopy162Row" hidden="1">#REF!</definedName>
    <definedName name="XRefCopy163" hidden="1">'[170]GMP-1'!#REF!</definedName>
    <definedName name="XRefCopy163Row" hidden="1">#REF!</definedName>
    <definedName name="XRefCopy164" hidden="1">'[170]GMP-1'!#REF!</definedName>
    <definedName name="XRefCopy164Row" hidden="1">[168]XREF!#REF!</definedName>
    <definedName name="XRefCopy165" hidden="1">'[171]Gastos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'[168]Cruce de listados c_GL'!#REF!</definedName>
    <definedName name="XRefCopy168Row" hidden="1">[168]XREF!#REF!</definedName>
    <definedName name="XRefCopy169" hidden="1">'[167]Conciliaciones Bancarias'!#REF!</definedName>
    <definedName name="XRefCopy169Row" hidden="1">#REF!</definedName>
    <definedName name="XRefCopy16Row" hidden="1">[174]XREF!#REF!</definedName>
    <definedName name="XRefCopy17" hidden="1">'[166]2.1.01.02.01.05'!#REF!</definedName>
    <definedName name="XRefCopy170" hidden="1">'[171]Gastos de lanzamiento'!#REF!</definedName>
    <definedName name="XRefCopy170Row" hidden="1">#REF!</definedName>
    <definedName name="XRefCopy171" hidden="1">'[171]Gastos de lanzamiento'!#REF!</definedName>
    <definedName name="XRefCopy171Row" hidden="1">#REF!</definedName>
    <definedName name="XRefCopy172" hidden="1">'[171]Gastos de lanzamiento'!#REF!</definedName>
    <definedName name="XRefCopy172Row" hidden="1">#REF!</definedName>
    <definedName name="XRefCopy173" hidden="1">'[171]Gastos de lanzamiento'!#REF!</definedName>
    <definedName name="XRefCopy173Row" hidden="1">#REF!</definedName>
    <definedName name="XRefCopy174" hidden="1">'[167]Conciliaciones Bancarias'!#REF!</definedName>
    <definedName name="XRefCopy174Row" hidden="1">[168]XREF!#REF!</definedName>
    <definedName name="XRefCopy175" hidden="1">'[167]Conciliaciones Bancarias'!#REF!</definedName>
    <definedName name="XRefCopy175Row" hidden="1">#REF!</definedName>
    <definedName name="XRefCopy176" hidden="1">'[167]Conciliaciones Bancarias'!#REF!</definedName>
    <definedName name="XRefCopy176Row" hidden="1">[168]XREF!#REF!</definedName>
    <definedName name="XRefCopy177" hidden="1">'[171]Gastos de lanzamiento'!#REF!</definedName>
    <definedName name="XRefCopy177Row" hidden="1">[168]XREF!#REF!</definedName>
    <definedName name="XRefCopy178" hidden="1">'[170]GMP-5'!#REF!</definedName>
    <definedName name="XRefCopy178Row" hidden="1">#REF!</definedName>
    <definedName name="XRefCopy179" hidden="1">'[171]Gastos de lanzamiento'!#REF!</definedName>
    <definedName name="XRefCopy179Row" hidden="1">[168]XREF!#REF!</definedName>
    <definedName name="XRefCopy17Row" hidden="1">#REF!</definedName>
    <definedName name="XRefCopy18" hidden="1">'[48]nota 3'!#REF!</definedName>
    <definedName name="XRefCopy180" hidden="1">'[171]Gastos de lanzamiento'!#REF!</definedName>
    <definedName name="XRefCopy180Row" hidden="1">#REF!</definedName>
    <definedName name="XRefCopy181" hidden="1">'[167]Conciliaciones Bancarias'!#REF!</definedName>
    <definedName name="XRefCopy181Row" hidden="1">#REF!</definedName>
    <definedName name="XRefCopy182" hidden="1">'[171]Gastos de lanzamiento'!#REF!</definedName>
    <definedName name="XRefCopy182Row" hidden="1">[168]XREF!#REF!</definedName>
    <definedName name="XRefCopy183" hidden="1">'[171]Gastos de lanzamiento'!#REF!</definedName>
    <definedName name="XRefCopy183Row" hidden="1">#REF!</definedName>
    <definedName name="XRefCopy184" hidden="1">'[171]Gastos de lanzamiento'!#REF!</definedName>
    <definedName name="XRefCopy184Row" hidden="1">#REF!</definedName>
    <definedName name="XRefCopy185" hidden="1">'[171]Gastos de lanzamiento'!#REF!</definedName>
    <definedName name="XRefCopy185Row" hidden="1">[168]XREF!#REF!</definedName>
    <definedName name="XRefCopy186" hidden="1">'[167]Conciliaciones Bancarias'!#REF!</definedName>
    <definedName name="XRefCopy186Row" hidden="1">#REF!</definedName>
    <definedName name="XRefCopy187" hidden="1">'[171]Gastos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'[177]Conciliaciones Bancarias'!#REF!</definedName>
    <definedName name="XRefCopy189Row" hidden="1">#REF!</definedName>
    <definedName name="XRefCopy18Row" hidden="1">[174]XREF!#REF!</definedName>
    <definedName name="XRefCopy19" hidden="1">#REF!</definedName>
    <definedName name="XRefCopy190" hidden="1">'[177]Conciliaciones Bancarias'!#REF!</definedName>
    <definedName name="XRefCopy190Row" hidden="1">#REF!</definedName>
    <definedName name="XRefCopy191" hidden="1">'[168]Previsión Incob.'!#REF!</definedName>
    <definedName name="XRefCopy191Row" hidden="1">[168]XREF!#REF!</definedName>
    <definedName name="XRefCopy192" hidden="1">'[167]Conciliaciones Bancarias'!#REF!</definedName>
    <definedName name="XRefCopy192Row" hidden="1">[168]XREF!#REF!</definedName>
    <definedName name="XRefCopy193" hidden="1">#REF!</definedName>
    <definedName name="XRefCopy193Row" hidden="1">[168]XREF!#REF!</definedName>
    <definedName name="XRefCopy194" hidden="1">'[167]Conciliaciones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'[167]Selección partidas que suman'!#REF!</definedName>
    <definedName name="XRefCopy197Row" hidden="1">#REF!</definedName>
    <definedName name="XRefCopy198" hidden="1">#REF!</definedName>
    <definedName name="XRefCopy199" hidden="1">'[170]GMP-1'!#REF!</definedName>
    <definedName name="XRefCopy199Row" hidden="1">#REF!</definedName>
    <definedName name="XRefCopy19Row" hidden="1">[174]XREF!#REF!</definedName>
    <definedName name="XRefCopy1Row" hidden="1">#REF!</definedName>
    <definedName name="XRefCopy2" hidden="1">#REF!</definedName>
    <definedName name="XRefCopy20" hidden="1">#REF!</definedName>
    <definedName name="XRefCopy200" hidden="1">'[168]Previsión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'[171]Gastos de lanzamiento'!#REF!</definedName>
    <definedName name="XRefCopy202Row" hidden="1">#REF!</definedName>
    <definedName name="XRefCopy203" hidden="1">'[167]Selección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[168]XREF!#REF!</definedName>
    <definedName name="XRefCopy206" hidden="1">#REF!</definedName>
    <definedName name="XRefCopy206Row" hidden="1">#REF!</definedName>
    <definedName name="XRefCopy207" hidden="1">'[167]Conciliaciones Bancarias'!#REF!</definedName>
    <definedName name="XRefCopy207Row" hidden="1">#REF!</definedName>
    <definedName name="XRefCopy208" hidden="1">'[171]Gastos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'[171]Gastos de lanzamiento'!#REF!</definedName>
    <definedName name="XRefCopy211Row" hidden="1">#REF!</definedName>
    <definedName name="XRefCopy212" hidden="1">'[167]Conciliaciones Bancarias'!#REF!</definedName>
    <definedName name="XRefCopy212Row" hidden="1">[168]XREF!#REF!</definedName>
    <definedName name="XRefCopy213" hidden="1">'[171]Gastos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'[177]Conciliaciones Bancarias'!#REF!</definedName>
    <definedName name="XRefCopy217Row" hidden="1">#REF!</definedName>
    <definedName name="XRefCopy218" hidden="1">'[167]Conciliaciones Bancarias'!#REF!</definedName>
    <definedName name="XRefCopy218Row" hidden="1">#REF!</definedName>
    <definedName name="XRefCopy219" hidden="1">'[167]Conciliaciones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'[168]Previsión Incob.'!#REF!</definedName>
    <definedName name="XRefCopy223Row" hidden="1">[168]XREF!#REF!</definedName>
    <definedName name="XRefCopy224" hidden="1">'[170]GMP-1'!#REF!</definedName>
    <definedName name="XRefCopy224Row" hidden="1">#REF!</definedName>
    <definedName name="XRefCopy225" hidden="1">'[177]Conciliaciones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[168]XREF!#REF!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[168]XREF!#REF!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'[167]Conciliaciones Bancarias'!#REF!</definedName>
    <definedName name="XRefCopy233Row" hidden="1">[168]XREF!#REF!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'[167]Conciliaciones Bancarias'!#REF!</definedName>
    <definedName name="XRefCopy237Row" hidden="1">#REF!</definedName>
    <definedName name="XRefCopy238" hidden="1">'[170]GMP-5'!#REF!</definedName>
    <definedName name="XRefCopy238Row" hidden="1">[168]XREF!#REF!</definedName>
    <definedName name="XRefCopy239" hidden="1">'[177]Conciliaciones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'[168]Previsión Incob.'!#REF!</definedName>
    <definedName name="XRefCopy242Row" hidden="1">[168]XREF!#REF!</definedName>
    <definedName name="XRefCopy243" hidden="1">'[177]Conciliaciones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'[178]Previsión Incob'!#REF!</definedName>
    <definedName name="XRefCopy248Row" hidden="1">#REF!</definedName>
    <definedName name="XRefCopy249" hidden="1">'[177]Conciliaciones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'[167]Conciliaciones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'[171]Gastos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[168]XREF!#REF!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[168]XREF!#REF!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'[177]Conciliaciones Bancarias'!#REF!</definedName>
    <definedName name="XRefCopy261Row" hidden="1">[177]XREF!#REF!</definedName>
    <definedName name="XRefCopy262" hidden="1">'[167]Conciliaciones Bancarias'!#REF!</definedName>
    <definedName name="XRefCopy262Row" hidden="1">[167]XREF!#REF!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'[170]GMP-5'!#REF!</definedName>
    <definedName name="XRefCopy267Row" hidden="1">[171]XREF!#REF!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'[170]GMP-5'!#REF!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[168]XREF!#REF!</definedName>
    <definedName name="XRefCopy278" hidden="1">#REF!</definedName>
    <definedName name="XRefCopy278Row" hidden="1">[168]XREF!#REF!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'[171]Gastos de lanzamiento'!#REF!</definedName>
    <definedName name="XRefCopy280Row" hidden="1">[167]XREF!#REF!</definedName>
    <definedName name="XRefCopy281" hidden="1">#REF!</definedName>
    <definedName name="XRefCopy281Row" hidden="1">[168]XREF!#REF!</definedName>
    <definedName name="XRefCopy282" hidden="1">#REF!</definedName>
    <definedName name="XRefCopy282Row" hidden="1">[168]XREF!#REF!</definedName>
    <definedName name="XRefCopy283" hidden="1">'[179]GMP-5'!#REF!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[168]XREF!#REF!</definedName>
    <definedName name="XRefCopy286Row" hidden="1">[168]XREF!#REF!</definedName>
    <definedName name="XRefCopy288" hidden="1">'[170]GMP-5'!#REF!</definedName>
    <definedName name="XRefCopy288Row" hidden="1">[168]XREF!#REF!</definedName>
    <definedName name="XRefCopy289" hidden="1">'[170]GMP-5'!#REF!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[168]XREF!#REF!</definedName>
    <definedName name="XRefCopy291Row" hidden="1">[168]XREF!#REF!</definedName>
    <definedName name="XRefCopy292" hidden="1">[180]BEAL!#REF!</definedName>
    <definedName name="XRefCopy292Row" hidden="1">[168]XREF!#REF!</definedName>
    <definedName name="XRefCopy293" hidden="1">'[179]GMP-5'!#REF!</definedName>
    <definedName name="XRefCopy293Row" hidden="1">[168]XREF!#REF!</definedName>
    <definedName name="XRefCopy294Row" hidden="1">[168]XREF!#REF!</definedName>
    <definedName name="XRefCopy295Row" hidden="1">[168]XREF!#REF!</definedName>
    <definedName name="XRefCopy296Row" hidden="1">[168]XREF!#REF!</definedName>
    <definedName name="XRefCopy297Row" hidden="1">[168]XREF!#REF!</definedName>
    <definedName name="XRefCopy298Row" hidden="1">[168]XREF!#REF!</definedName>
    <definedName name="XRefCopy299Row" hidden="1">[168]XREF!#REF!</definedName>
    <definedName name="XRefCopy29Row" hidden="1">#REF!</definedName>
    <definedName name="XRefCopy2Row" hidden="1">[174]XREF!#REF!</definedName>
    <definedName name="XRefCopy3" hidden="1">#REF!</definedName>
    <definedName name="XRefCopy30" hidden="1">#REF!</definedName>
    <definedName name="XRefCopy300Row" hidden="1">[168]XREF!#REF!</definedName>
    <definedName name="XRefCopy301Row" hidden="1">[168]XREF!#REF!</definedName>
    <definedName name="XRefCopy302Row" hidden="1">[168]XREF!#REF!</definedName>
    <definedName name="XRefCopy303Row" hidden="1">[168]XREF!#REF!</definedName>
    <definedName name="XRefCopy304Row" hidden="1">[168]XREF!#REF!</definedName>
    <definedName name="XRefCopy305Row" hidden="1">[168]XREF!#REF!</definedName>
    <definedName name="XRefCopy308Row" hidden="1">[168]XREF!#REF!</definedName>
    <definedName name="XRefCopy30Row" hidden="1">[181]XREF!#REF!</definedName>
    <definedName name="XRefCopy31" hidden="1">#REF!</definedName>
    <definedName name="XRefCopy310Row" hidden="1">[168]XREF!#REF!</definedName>
    <definedName name="XRefCopy311Row" hidden="1">[168]XREF!#REF!</definedName>
    <definedName name="XRefCopy312Row" hidden="1">[168]XREF!#REF!</definedName>
    <definedName name="XRefCopy314Row" hidden="1">[168]XREF!#REF!</definedName>
    <definedName name="XRefCopy315" hidden="1">#REF!</definedName>
    <definedName name="XRefCopy315Row" hidden="1">[168]XREF!#REF!</definedName>
    <definedName name="XRefCopy316Row" hidden="1">[168]XREF!#REF!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[182]XREF!#REF!</definedName>
    <definedName name="XRefCopy328" hidden="1">#REF!</definedName>
    <definedName name="XRefCopy329" hidden="1">#REF!</definedName>
    <definedName name="XRefCopy329Row" hidden="1">[182]XREF!#REF!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[182]XREF!#REF!</definedName>
    <definedName name="XRefCopy331" hidden="1">#REF!</definedName>
    <definedName name="XRefCopy331Row" hidden="1">[168]XREF!#REF!</definedName>
    <definedName name="XRefCopy332" hidden="1">#REF!</definedName>
    <definedName name="XRefCopy332Row" hidden="1">[182]XREF!#REF!</definedName>
    <definedName name="XRefCopy333" hidden="1">#REF!</definedName>
    <definedName name="XRefCopy333Row" hidden="1">[182]XREF!#REF!</definedName>
    <definedName name="XRefCopy334" hidden="1">#REF!</definedName>
    <definedName name="XRefCopy334Row" hidden="1">[182]XREF!#REF!</definedName>
    <definedName name="XRefCopy335" hidden="1">#REF!</definedName>
    <definedName name="XRefCopy335Row" hidden="1">[182]XREF!#REF!</definedName>
    <definedName name="XRefCopy336" hidden="1">#REF!</definedName>
    <definedName name="XRefCopy336Row" hidden="1">[182]XREF!#REF!</definedName>
    <definedName name="XRefCopy337" hidden="1">#REF!</definedName>
    <definedName name="XRefCopy337Row" hidden="1">[182]XREF!#REF!</definedName>
    <definedName name="XRefCopy338" hidden="1">#REF!</definedName>
    <definedName name="XRefCopy338Row" hidden="1">[182]XREF!#REF!</definedName>
    <definedName name="XRefCopy339Row" hidden="1">[182]XREF!#REF!</definedName>
    <definedName name="XRefCopy33Row" hidden="1">#REF!</definedName>
    <definedName name="XRefCopy34" hidden="1">#REF!</definedName>
    <definedName name="XRefCopy340Row" hidden="1">[182]XREF!#REF!</definedName>
    <definedName name="XRefCopy341Row" hidden="1">[182]XREF!#REF!</definedName>
    <definedName name="XRefCopy342Row" hidden="1">[182]XREF!#REF!</definedName>
    <definedName name="XRefCopy343Row" hidden="1">[182]XREF!#REF!</definedName>
    <definedName name="XRefCopy344Row" hidden="1">[182]XREF!#REF!</definedName>
    <definedName name="XRefCopy347Row" hidden="1">[182]XREF!#REF!</definedName>
    <definedName name="XRefCopy34Row" hidden="1">#REF!</definedName>
    <definedName name="XRefCopy35" hidden="1">'[48]Anexo IV - previsiones'!#REF!</definedName>
    <definedName name="XRefCopy351Row" hidden="1">[182]XREF!#REF!</definedName>
    <definedName name="XRefCopy353" hidden="1">#REF!</definedName>
    <definedName name="XRefCopy353Row" hidden="1">[182]XREF!#REF!</definedName>
    <definedName name="XRefCopy358" hidden="1">#REF!</definedName>
    <definedName name="XRefCopy359" hidden="1">#REF!</definedName>
    <definedName name="XRefCopy35Row" hidden="1">[181]XREF!#REF!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[183]analisis!#REF!</definedName>
    <definedName name="XRefCopy38Row" hidden="1">[184]XREF!#REF!</definedName>
    <definedName name="XRefCopy39" hidden="1">#REF!</definedName>
    <definedName name="XRefCopy39Row" hidden="1">[181]XREF!#REF!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[184]XREF!#REF!</definedName>
    <definedName name="XRefCopy42" hidden="1">'[166]2.1.01.02.01.06'!#REF!</definedName>
    <definedName name="XRefCopy42Row" hidden="1">#REF!</definedName>
    <definedName name="XRefCopy43" hidden="1">'[48]nota 3'!#REF!</definedName>
    <definedName name="XRefCopy43Row" hidden="1">[181]XREF!#REF!</definedName>
    <definedName name="XRefCopy44" hidden="1">#REF!</definedName>
    <definedName name="XRefCopy44Row" hidden="1">#REF!</definedName>
    <definedName name="XRefCopy45" hidden="1">'[168]Cruce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[181]XREF!#REF!</definedName>
    <definedName name="XRefCopy48" hidden="1">#REF!</definedName>
    <definedName name="XRefCopy48Row" hidden="1">#REF!</definedName>
    <definedName name="XRefCopy49" hidden="1">'[168]Cruce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[185]MMA!#REF!</definedName>
    <definedName name="XRefCopy51Row" hidden="1">#REF!</definedName>
    <definedName name="XRefCopy52" hidden="1">[185]MMA!#REF!</definedName>
    <definedName name="XRefCopy52Row" hidden="1">#REF!</definedName>
    <definedName name="XRefCopy53" hidden="1">#REF!</definedName>
    <definedName name="XRefCopy53Row" hidden="1">#REF!</definedName>
    <definedName name="XRefCopy54" hidden="1">'[168]Cruce de listados c_GL'!#REF!</definedName>
    <definedName name="XRefCopy54Row" hidden="1">[181]XREF!#REF!</definedName>
    <definedName name="XRefCopy55" hidden="1">'[168]Previsión Incob.'!#REF!</definedName>
    <definedName name="XRefCopy55Row" hidden="1">[181]XREF!#REF!</definedName>
    <definedName name="XRefCopy56" hidden="1">'[168]Previsión Incob.'!#REF!</definedName>
    <definedName name="XRefCopy56Row" hidden="1">[181]XREF!#REF!</definedName>
    <definedName name="XRefCopy57" hidden="1">'[168]Previsión Incob.'!#REF!</definedName>
    <definedName name="XRefCopy57Row" hidden="1">[181]XREF!#REF!</definedName>
    <definedName name="XRefCopy58" hidden="1">'[167]Conciliaciones Bancarias'!#REF!</definedName>
    <definedName name="XRefCopy58Row" hidden="1">[181]XREF!#REF!</definedName>
    <definedName name="XRefCopy59" hidden="1">'[167]Conciliaciones Bancarias'!#REF!</definedName>
    <definedName name="XRefCopy59Row" hidden="1">[181]XREF!#REF!</definedName>
    <definedName name="XRefCopy5Row" hidden="1">#REF!</definedName>
    <definedName name="XRefCopy6" hidden="1">'[48]Anexo I - Bs de uso'!#REF!</definedName>
    <definedName name="XRefCopy60" hidden="1">'[167]Conciliaciones Bancarias'!#REF!</definedName>
    <definedName name="XRefCopy60Row" hidden="1">#REF!</definedName>
    <definedName name="XRefCopy61" hidden="1">'[167]Conciliaciones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'[167]Conciliaciones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'[168]Cruce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'[170]GMP-2'!#REF!</definedName>
    <definedName name="XRefCopy68Row" hidden="1">#REF!</definedName>
    <definedName name="XRefCopy69" hidden="1">'[167]Conciliaciones Bancarias'!#REF!</definedName>
    <definedName name="XRefCopy69Row" hidden="1">#REF!</definedName>
    <definedName name="XRefCopy6Row" hidden="1">[186]XREF!#REF!</definedName>
    <definedName name="XRefCopy7" hidden="1">'[48]Anexo I - Bs de uso'!#REF!</definedName>
    <definedName name="XRefCopy70" hidden="1">'[168]Cruce de listados c_GL'!#REF!</definedName>
    <definedName name="XRefCopy70Row" hidden="1">#REF!</definedName>
    <definedName name="XRefCopy71" hidden="1">'[168]Cruce de listados c_GL'!#REF!</definedName>
    <definedName name="XRefCopy71Row" hidden="1">#REF!</definedName>
    <definedName name="XRefCopy72" hidden="1">'[167]Conciliaciones Bancarias'!#REF!</definedName>
    <definedName name="XRefCopy72Row" hidden="1">#REF!</definedName>
    <definedName name="XRefCopy73" hidden="1">'[171]Gastos de lanzamiento'!#REF!</definedName>
    <definedName name="XRefCopy73Row" hidden="1">#REF!</definedName>
    <definedName name="XRefCopy74" hidden="1">'[168]Cruce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'[168]Cruce de listados c_GL'!#REF!</definedName>
    <definedName name="XRefCopy76Row" hidden="1">#REF!</definedName>
    <definedName name="XRefCopy77" hidden="1">'[168]Previsión Incob.'!#REF!</definedName>
    <definedName name="XRefCopy77Row" hidden="1">#REF!</definedName>
    <definedName name="XRefCopy78" hidden="1">'[171]Gastos de lanzamiento'!#REF!</definedName>
    <definedName name="XRefCopy78Row" hidden="1">#REF!</definedName>
    <definedName name="XRefCopy79" hidden="1">'[167]Conciliaciones Bancarias'!#REF!</definedName>
    <definedName name="XRefCopy79Row" hidden="1">#REF!</definedName>
    <definedName name="XRefCopy7Row" hidden="1">#REF!</definedName>
    <definedName name="XRefCopy8" hidden="1">'[187]GAN-3|1 Prev Inc'!#REF!</definedName>
    <definedName name="XRefCopy80" hidden="1">'[171]Gastos de lanzamiento'!#REF!</definedName>
    <definedName name="XRefCopy80Row" hidden="1">#REF!</definedName>
    <definedName name="XRefCopy81" hidden="1">'[171]Gastos de lanzamiento'!#REF!</definedName>
    <definedName name="XRefCopy81Row" hidden="1">#REF!</definedName>
    <definedName name="XRefCopy82" hidden="1">'[170]GMP-1'!#REF!</definedName>
    <definedName name="XRefCopy82Row" hidden="1">#REF!</definedName>
    <definedName name="XRefCopy83" hidden="1">'[170]GMP-1'!#REF!</definedName>
    <definedName name="XRefCopy83Row" hidden="1">#REF!</definedName>
    <definedName name="XRefCopy84" hidden="1">'[171]Gastos de lanzamiento'!#REF!</definedName>
    <definedName name="XRefCopy84Row" hidden="1">#REF!</definedName>
    <definedName name="XRefCopy85" hidden="1">'[171]Gastos de lanzamiento'!#REF!</definedName>
    <definedName name="XRefCopy85Row" hidden="1">#REF!</definedName>
    <definedName name="XRefCopy86" hidden="1">'[168]Previsión Incob.'!#REF!</definedName>
    <definedName name="XRefCopy86Row" hidden="1">#REF!</definedName>
    <definedName name="XRefCopy87" hidden="1">'[171]Gastos de lanzamiento'!#REF!</definedName>
    <definedName name="XRefCopy87Row" hidden="1">#REF!</definedName>
    <definedName name="XRefCopy88" hidden="1">'[168]Previsión Incob.'!#REF!</definedName>
    <definedName name="XRefCopy88Row" hidden="1">#REF!</definedName>
    <definedName name="XRefCopy89" hidden="1">'[168]Previsión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'[171]Gastos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'[170]GMP-1'!#REF!</definedName>
    <definedName name="XRefCopy92Row" hidden="1">#REF!</definedName>
    <definedName name="XRefCopy93" hidden="1">'[171]Gastos de lanzamiento'!#REF!</definedName>
    <definedName name="XRefCopy93Row" hidden="1">#REF!</definedName>
    <definedName name="XRefCopy94" hidden="1">'[171]Gastos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'[171]Gastos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[188]XREF!#REF!</definedName>
    <definedName name="XRefPaste101" hidden="1">'[170]GMP-9'!#REF!</definedName>
    <definedName name="XRefPaste101Row" hidden="1">[189]XREF!#REF!</definedName>
    <definedName name="XRefPaste102" hidden="1">[189]TPO!#REF!</definedName>
    <definedName name="XRefPaste102Row" hidden="1">[189]XREF!#REF!</definedName>
    <definedName name="XRefPaste103" hidden="1">'[170]GMP-1'!#REF!</definedName>
    <definedName name="XRefPaste103Row" hidden="1">#REF!</definedName>
    <definedName name="XRefPaste104" hidden="1">'[170]GMP-9'!#REF!</definedName>
    <definedName name="XRefPaste104Row" hidden="1">[168]XREF!#REF!</definedName>
    <definedName name="XRefPaste105" hidden="1">'[167]Conciliaciones Bancarias'!#REF!</definedName>
    <definedName name="XRefPaste105Row" hidden="1">#REF!</definedName>
    <definedName name="XRefPaste106" hidden="1">'[170]GMP-9'!#REF!</definedName>
    <definedName name="XRefPaste106Row" hidden="1">[189]XREF!#REF!</definedName>
    <definedName name="XRefPaste107" hidden="1">#REF!</definedName>
    <definedName name="XRefPaste107Row" hidden="1">[188]XREF!#REF!</definedName>
    <definedName name="XRefPaste108" hidden="1">'[170]GMP-2'!#REF!</definedName>
    <definedName name="XRefPaste108Row" hidden="1">[168]XREF!#REF!</definedName>
    <definedName name="XRefPaste109" hidden="1">#REF!</definedName>
    <definedName name="XRefPaste109Row" hidden="1">[189]XREF!#REF!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[189]XREF!#REF!</definedName>
    <definedName name="XRefPaste111" hidden="1">#REF!</definedName>
    <definedName name="XRefPaste111Row" hidden="1">[168]XREF!#REF!</definedName>
    <definedName name="XRefPaste112" hidden="1">'[170]GMP-2'!#REF!</definedName>
    <definedName name="XRefPaste112Row" hidden="1">[189]XREF!#REF!</definedName>
    <definedName name="XRefPaste113" hidden="1">#REF!</definedName>
    <definedName name="XRefPaste113Row" hidden="1">[189]XREF!#REF!</definedName>
    <definedName name="XRefPaste114" hidden="1">#REF!</definedName>
    <definedName name="XRefPaste114Row" hidden="1">[168]XREF!#REF!</definedName>
    <definedName name="XRefPaste115" hidden="1">#REF!</definedName>
    <definedName name="XRefPaste115Row" hidden="1">[189]XREF!#REF!</definedName>
    <definedName name="XRefPaste116" hidden="1">#REF!</definedName>
    <definedName name="XRefPaste116Row" hidden="1">[189]XREF!#REF!</definedName>
    <definedName name="XRefPaste117" hidden="1">#REF!</definedName>
    <definedName name="XRefPaste117Row" hidden="1">[168]XREF!#REF!</definedName>
    <definedName name="XRefPaste118" hidden="1">#REF!</definedName>
    <definedName name="XRefPaste118Row" hidden="1">[189]XREF!#REF!</definedName>
    <definedName name="XRefPaste119" hidden="1">#REF!</definedName>
    <definedName name="XRefPaste119Row" hidden="1">[168]XREF!#REF!</definedName>
    <definedName name="XRefPaste11Row" hidden="1">#REF!</definedName>
    <definedName name="XRefPaste12" hidden="1">#REF!</definedName>
    <definedName name="XRefPaste120" hidden="1">[175]Caja!#REF!</definedName>
    <definedName name="XRefPaste120Row" hidden="1">[168]XREF!#REF!</definedName>
    <definedName name="XRefPaste121" hidden="1">[175]Caja!#REF!</definedName>
    <definedName name="XRefPaste121Row" hidden="1">#REF!</definedName>
    <definedName name="XRefPaste122" hidden="1">[175]Caja!#REF!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[175]Caja!#REF!</definedName>
    <definedName name="XRefPaste125Row" hidden="1">#REF!</definedName>
    <definedName name="XRefPaste126" hidden="1">'[170]GMP-2'!#REF!</definedName>
    <definedName name="XRefPaste126Row" hidden="1">#REF!</definedName>
    <definedName name="XRefPaste127" hidden="1">'[170]GMP-1'!#REF!</definedName>
    <definedName name="XRefPaste127Row" hidden="1">#REF!</definedName>
    <definedName name="XRefPaste128" hidden="1">'[170]GMP-1'!#REF!</definedName>
    <definedName name="XRefPaste128Row" hidden="1">#REF!</definedName>
    <definedName name="XRefPaste129" hidden="1">'[170]GMP-1'!#REF!</definedName>
    <definedName name="XRefPaste129Row" hidden="1">[168]XREF!#REF!</definedName>
    <definedName name="XRefPaste12Row" hidden="1">#REF!</definedName>
    <definedName name="XRefPaste13" hidden="1">#REF!</definedName>
    <definedName name="XRefPaste130" hidden="1">[175]Caja!#REF!</definedName>
    <definedName name="XRefPaste130Row" hidden="1">#REF!</definedName>
    <definedName name="XRefPaste131" hidden="1">'[170]GMP-9'!#REF!</definedName>
    <definedName name="XRefPaste131Row" hidden="1">[190]XREF!#REF!</definedName>
    <definedName name="XRefPaste132" hidden="1">'[179]GMP-2'!#REF!</definedName>
    <definedName name="XRefPaste132Row" hidden="1">#REF!</definedName>
    <definedName name="XRefPaste133" hidden="1">#REF!</definedName>
    <definedName name="XRefPaste133Row" hidden="1">[168]XREF!#REF!</definedName>
    <definedName name="XRefPaste134" hidden="1">'[170]GMP-1'!#REF!</definedName>
    <definedName name="XRefPaste134Row" hidden="1">[168]XREF!#REF!</definedName>
    <definedName name="XRefPaste135" hidden="1">'[170]GMP-1'!#REF!</definedName>
    <definedName name="XRefPaste135Row" hidden="1">[168]XREF!#REF!</definedName>
    <definedName name="XRefPaste136" hidden="1">[175]Caja!#REF!</definedName>
    <definedName name="XRefPaste136Row" hidden="1">[176]XREF!#REF!</definedName>
    <definedName name="XRefPaste137" hidden="1">#REF!</definedName>
    <definedName name="XRefPaste137Row" hidden="1">[168]XREF!#REF!</definedName>
    <definedName name="XRefPaste138" hidden="1">#REF!</definedName>
    <definedName name="XRefPaste138Row" hidden="1">#REF!</definedName>
    <definedName name="XRefPaste139" hidden="1">'[171]Gastos de lanzamiento'!#REF!</definedName>
    <definedName name="XRefPaste139Row" hidden="1">[176]XREF!#REF!</definedName>
    <definedName name="XRefPaste13Row" hidden="1">#REF!</definedName>
    <definedName name="XRefPaste14" hidden="1">#REF!</definedName>
    <definedName name="XRefPaste140" hidden="1">'[170]GMP-1'!#REF!</definedName>
    <definedName name="XRefPaste140Row" hidden="1">#REF!</definedName>
    <definedName name="XRefPaste141" hidden="1">'[171]Gastos de lanzamiento'!#REF!</definedName>
    <definedName name="XRefPaste141Row" hidden="1">[168]XREF!#REF!</definedName>
    <definedName name="XRefPaste142" hidden="1">'[170]GMP-9'!#REF!</definedName>
    <definedName name="XRefPaste142Row" hidden="1">#REF!</definedName>
    <definedName name="XRefPaste143" hidden="1">'[170]GMP-5'!#REF!</definedName>
    <definedName name="XRefPaste143Row" hidden="1">#REF!</definedName>
    <definedName name="XRefPaste144" hidden="1">'[170]GMP-5'!#REF!</definedName>
    <definedName name="XRefPaste144Row" hidden="1">#REF!</definedName>
    <definedName name="XRefPaste145" hidden="1">'[170]GMP-5'!#REF!</definedName>
    <definedName name="XRefPaste145Row" hidden="1">#REF!</definedName>
    <definedName name="XRefPaste146" hidden="1">'[170]GMP-5'!#REF!</definedName>
    <definedName name="XRefPaste146Row" hidden="1">#REF!</definedName>
    <definedName name="XRefPaste147" hidden="1">'[170]GMP-5'!#REF!</definedName>
    <definedName name="XRefPaste147Row" hidden="1">#REF!</definedName>
    <definedName name="XRefPaste148" hidden="1">'[170]GMP-5'!#REF!</definedName>
    <definedName name="XRefPaste148Row" hidden="1">#REF!</definedName>
    <definedName name="XRefPaste149" hidden="1">'[170]GMP-5'!#REF!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'[170]GMP-5'!#REF!</definedName>
    <definedName name="XRefPaste150Row" hidden="1">#REF!</definedName>
    <definedName name="XRefPaste151" hidden="1">'[167]Selección partidas que suman'!#REF!</definedName>
    <definedName name="XRefPaste151Row" hidden="1">#REF!</definedName>
    <definedName name="XRefPaste152" hidden="1">'[170]GMP-1'!#REF!</definedName>
    <definedName name="XRefPaste152Row" hidden="1">#REF!</definedName>
    <definedName name="XRefPaste153" hidden="1">'[170]GMP-5'!#REF!</definedName>
    <definedName name="XRefPaste153Row" hidden="1">#REF!</definedName>
    <definedName name="XRefPaste154" hidden="1">'[170]GMP-1'!#REF!</definedName>
    <definedName name="XRefPaste154Row" hidden="1">#REF!</definedName>
    <definedName name="XRefPaste155" hidden="1">'[170]GMP-1'!#REF!</definedName>
    <definedName name="XRefPaste155Row" hidden="1">#REF!</definedName>
    <definedName name="XRefPaste156" hidden="1">'[170]GMP-5'!#REF!</definedName>
    <definedName name="XRefPaste156Row" hidden="1">#REF!</definedName>
    <definedName name="XRefPaste157" hidden="1">'[170]GMP-1'!#REF!</definedName>
    <definedName name="XRefPaste157Row" hidden="1">#REF!</definedName>
    <definedName name="XRefPaste158" hidden="1">'[170]GMP-1'!#REF!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'[170]GMP-5'!#REF!</definedName>
    <definedName name="XRefPaste160Row" hidden="1">#REF!</definedName>
    <definedName name="XRefPaste161" hidden="1">'[171]Gastos de lanzamiento'!#REF!</definedName>
    <definedName name="XRefPaste161Row" hidden="1">#REF!</definedName>
    <definedName name="XRefPaste162" hidden="1">'[170]GMP-1'!#REF!</definedName>
    <definedName name="XRefPaste162Row" hidden="1">#REF!</definedName>
    <definedName name="XRefPaste163" hidden="1">'[178]Previsión Incob'!#REF!</definedName>
    <definedName name="XRefPaste163Row" hidden="1">#REF!</definedName>
    <definedName name="XRefPaste164" hidden="1">'[170]GMP-1'!#REF!</definedName>
    <definedName name="XRefPaste164Row" hidden="1">#REF!</definedName>
    <definedName name="XRefPaste165" hidden="1">'[170]GMP-1'!#REF!</definedName>
    <definedName name="XRefPaste165Row" hidden="1">#REF!</definedName>
    <definedName name="XRefPaste166" hidden="1">'[170]GMP-1'!#REF!</definedName>
    <definedName name="XRefPaste166Row" hidden="1">#REF!</definedName>
    <definedName name="XRefPaste167" hidden="1">'[170]GMP-1'!#REF!</definedName>
    <definedName name="XRefPaste167Row" hidden="1">#REF!</definedName>
    <definedName name="XRefPaste168" hidden="1">'[170]GMP-1'!#REF!</definedName>
    <definedName name="XRefPaste168Row" hidden="1">#REF!</definedName>
    <definedName name="XRefPaste169" hidden="1">'[170]GMP-1'!#REF!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'[170]GMP-1'!#REF!</definedName>
    <definedName name="XRefPaste170Row" hidden="1">#REF!</definedName>
    <definedName name="XRefPaste171" hidden="1">'[170]GMP-1'!#REF!</definedName>
    <definedName name="XRefPaste171Row" hidden="1">#REF!</definedName>
    <definedName name="XRefPaste172" hidden="1">'[170]GMP-1'!#REF!</definedName>
    <definedName name="XRefPaste172Row" hidden="1">#REF!</definedName>
    <definedName name="XRefPaste173" hidden="1">'[170]GMP-1'!#REF!</definedName>
    <definedName name="XRefPaste173Row" hidden="1">#REF!</definedName>
    <definedName name="XRefPaste174" hidden="1">'[170]GMP-1'!#REF!</definedName>
    <definedName name="XRefPaste174Row" hidden="1">#REF!</definedName>
    <definedName name="XRefPaste175" hidden="1">'[170]GMP-1'!#REF!</definedName>
    <definedName name="XRefPaste175Row" hidden="1">#REF!</definedName>
    <definedName name="XRefPaste176" hidden="1">'[170]GMP-1'!#REF!</definedName>
    <definedName name="XRefPaste176Row" hidden="1">#REF!</definedName>
    <definedName name="XRefPaste177" hidden="1">'[170]GMP-1'!#REF!</definedName>
    <definedName name="XRefPaste177Row" hidden="1">[168]XREF!#REF!</definedName>
    <definedName name="XRefPaste178" hidden="1">'[170]GMP-1'!#REF!</definedName>
    <definedName name="XRefPaste178Row" hidden="1">#REF!</definedName>
    <definedName name="XRefPaste179" hidden="1">'[170]GMP-1'!#REF!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'[170]GMP-1'!#REF!</definedName>
    <definedName name="XRefPaste180Row" hidden="1">[168]XREF!#REF!</definedName>
    <definedName name="XRefPaste181" hidden="1">'[170]GMP-1'!#REF!</definedName>
    <definedName name="XRefPaste181Row" hidden="1">[168]XREF!#REF!</definedName>
    <definedName name="XRefPaste182" hidden="1">'[170]GMP-1'!#REF!</definedName>
    <definedName name="XRefPaste182Row" hidden="1">[168]XREF!#REF!</definedName>
    <definedName name="XRefPaste183" hidden="1">'[170]GMP-1'!#REF!</definedName>
    <definedName name="XRefPaste183Row" hidden="1">[168]XREF!#REF!</definedName>
    <definedName name="XRefPaste184" hidden="1">'[170]GMP-1'!#REF!</definedName>
    <definedName name="XRefPaste184Row" hidden="1">[168]XREF!#REF!</definedName>
    <definedName name="XRefPaste185" hidden="1">'[170]GMP-1'!#REF!</definedName>
    <definedName name="XRefPaste185Row" hidden="1">[168]XREF!#REF!</definedName>
    <definedName name="XRefPaste186" hidden="1">'[170]GMP-1'!#REF!</definedName>
    <definedName name="XRefPaste186Row" hidden="1">[168]XREF!#REF!</definedName>
    <definedName name="XRefPaste187" hidden="1">'[170]GMP-1'!#REF!</definedName>
    <definedName name="XRefPaste187Row" hidden="1">[168]XREF!#REF!</definedName>
    <definedName name="XRefPaste188" hidden="1">'[170]GMP-1'!#REF!</definedName>
    <definedName name="XRefPaste188Row" hidden="1">#REF!</definedName>
    <definedName name="XRefPaste189" hidden="1">'[170]GMP-1'!#REF!</definedName>
    <definedName name="XRefPaste189Row" hidden="1">[168]XREF!#REF!</definedName>
    <definedName name="XRefPaste18Row" hidden="1">#REF!</definedName>
    <definedName name="XRefPaste19" hidden="1">#REF!</definedName>
    <definedName name="XRefPaste190" hidden="1">'[170]GMP-1'!#REF!</definedName>
    <definedName name="XRefPaste190Row" hidden="1">[168]XREF!#REF!</definedName>
    <definedName name="XRefPaste191" hidden="1">'[170]GMP-1'!#REF!</definedName>
    <definedName name="XRefPaste191Row" hidden="1">#REF!</definedName>
    <definedName name="XRefPaste192" hidden="1">'[170]GMP-1'!#REF!</definedName>
    <definedName name="XRefPaste192Row" hidden="1">#REF!</definedName>
    <definedName name="XRefPaste193Row" hidden="1">[168]XREF!#REF!</definedName>
    <definedName name="XRefPaste194" hidden="1">'[170]GMP-1'!#REF!</definedName>
    <definedName name="XRefPaste194Row" hidden="1">#REF!</definedName>
    <definedName name="XRefPaste195" hidden="1">'[170]GMP-1'!#REF!</definedName>
    <definedName name="XRefPaste195Row" hidden="1">#REF!</definedName>
    <definedName name="XRefPaste196Row" hidden="1">#REF!</definedName>
    <definedName name="XRefPaste197" hidden="1">'[170]GMP-1'!#REF!</definedName>
    <definedName name="XRefPaste197Row" hidden="1">#REF!</definedName>
    <definedName name="XRefPaste198" hidden="1">'[170]GMP-1'!#REF!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'[170]GMP-1'!#REF!</definedName>
    <definedName name="XRefPaste200Row" hidden="1">#REF!</definedName>
    <definedName name="XRefPaste201" hidden="1">'[170]GMP-1'!#REF!</definedName>
    <definedName name="XRefPaste201Row" hidden="1">#REF!</definedName>
    <definedName name="XRefPaste202" hidden="1">'[170]GMP-1'!#REF!</definedName>
    <definedName name="XRefPaste202Row" hidden="1">#REF!</definedName>
    <definedName name="XRefPaste203" hidden="1">'[170]GMP-1'!#REF!</definedName>
    <definedName name="XRefPaste203Row" hidden="1">#REF!</definedName>
    <definedName name="XRefPaste204" hidden="1">'[170]GMP-1'!#REF!</definedName>
    <definedName name="XRefPaste204Row" hidden="1">#REF!</definedName>
    <definedName name="XRefPaste205" hidden="1">'[170]GMP-1'!#REF!</definedName>
    <definedName name="XRefPaste205Row" hidden="1">#REF!</definedName>
    <definedName name="XRefPaste206" hidden="1">'[170]GMP-1'!#REF!</definedName>
    <definedName name="XRefPaste206Row" hidden="1">#REF!</definedName>
    <definedName name="XRefPaste207" hidden="1">'[170]GMP-1'!#REF!</definedName>
    <definedName name="XRefPaste207Row" hidden="1">#REF!</definedName>
    <definedName name="XRefPaste208" hidden="1">'[170]GMP-1'!#REF!</definedName>
    <definedName name="XRefPaste208Row" hidden="1">#REF!</definedName>
    <definedName name="XRefPaste209" hidden="1">'[170]GMP-1'!#REF!</definedName>
    <definedName name="XRefPaste209Row" hidden="1">#REF!</definedName>
    <definedName name="XRefPaste20Row" hidden="1">#REF!</definedName>
    <definedName name="XRefPaste21" hidden="1">[191]Lead!$K$8</definedName>
    <definedName name="XRefPaste210" hidden="1">'[170]GMP-1'!#REF!</definedName>
    <definedName name="XRefPaste210Row" hidden="1">#REF!</definedName>
    <definedName name="XRefPaste211" hidden="1">'[170]GMP-1'!#REF!</definedName>
    <definedName name="XRefPaste211Row" hidden="1">#REF!</definedName>
    <definedName name="XRefPaste212" hidden="1">'[170]GMP-1'!#REF!</definedName>
    <definedName name="XRefPaste212Row" hidden="1">#REF!</definedName>
    <definedName name="XRefPaste213" hidden="1">'[170]GMP-1'!#REF!</definedName>
    <definedName name="XRefPaste213Row" hidden="1">#REF!</definedName>
    <definedName name="XRefPaste214" hidden="1">'[170]GMP-1'!#REF!</definedName>
    <definedName name="XRefPaste214Row" hidden="1">#REF!</definedName>
    <definedName name="XRefPaste215" hidden="1">'[170]GMP-1'!#REF!</definedName>
    <definedName name="XRefPaste215Row" hidden="1">#REF!</definedName>
    <definedName name="XRefPaste216" hidden="1">'[170]GMP-1'!#REF!</definedName>
    <definedName name="XRefPaste216Row" hidden="1">#REF!</definedName>
    <definedName name="XRefPaste217" hidden="1">'[170]GMP-1'!#REF!</definedName>
    <definedName name="XRefPaste217Row" hidden="1">#REF!</definedName>
    <definedName name="XRefPaste218" hidden="1">'[170]GMP-1'!#REF!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[192]Clientes!#REF!</definedName>
    <definedName name="XRefPaste220" hidden="1">'[170]GMP-1'!#REF!</definedName>
    <definedName name="XRefPaste220Row" hidden="1">#REF!</definedName>
    <definedName name="XRefPaste221Row" hidden="1">#REF!</definedName>
    <definedName name="XRefPaste222" hidden="1">'[170]GMP-1'!#REF!</definedName>
    <definedName name="XRefPaste222Row" hidden="1">#REF!</definedName>
    <definedName name="XRefPaste223" hidden="1">'[170]GMP-1'!#REF!</definedName>
    <definedName name="XRefPaste223Row" hidden="1">#REF!</definedName>
    <definedName name="XRefPaste224" hidden="1">'[170]GMP-1'!#REF!</definedName>
    <definedName name="XRefPaste224Row" hidden="1">#REF!</definedName>
    <definedName name="XRefPaste225" hidden="1">'[170]GMP-1'!#REF!</definedName>
    <definedName name="XRefPaste225Row" hidden="1">#REF!</definedName>
    <definedName name="XRefPaste226" hidden="1">'[170]GMP-1'!#REF!</definedName>
    <definedName name="XRefPaste226Row" hidden="1">#REF!</definedName>
    <definedName name="XRefPaste227" hidden="1">'[170]GMP-1'!#REF!</definedName>
    <definedName name="XRefPaste227Row" hidden="1">#REF!</definedName>
    <definedName name="XRefPaste228" hidden="1">'[170]GMP-1'!#REF!</definedName>
    <definedName name="XRefPaste228Row" hidden="1">#REF!</definedName>
    <definedName name="XRefPaste229" hidden="1">'[170]GMP-1'!#REF!</definedName>
    <definedName name="XRefPaste229Row" hidden="1">#REF!</definedName>
    <definedName name="XRefPaste22Row" hidden="1">[181]XREF!#REF!</definedName>
    <definedName name="XRefPaste23" hidden="1">#REF!</definedName>
    <definedName name="XRefPaste230" hidden="1">'[170]GMP-1'!#REF!</definedName>
    <definedName name="XRefPaste230Row" hidden="1">#REF!</definedName>
    <definedName name="XRefPaste231" hidden="1">'[170]GMP-1'!#REF!</definedName>
    <definedName name="XRefPaste231Row" hidden="1">#REF!</definedName>
    <definedName name="XRefPaste232" hidden="1">'[170]GMP-1'!#REF!</definedName>
    <definedName name="XRefPaste232Row" hidden="1">#REF!</definedName>
    <definedName name="XRefPaste233" hidden="1">'[170]GMP-1'!#REF!</definedName>
    <definedName name="XRefPaste233Row" hidden="1">#REF!</definedName>
    <definedName name="XRefPaste234" hidden="1">'[170]GMP-1'!#REF!</definedName>
    <definedName name="XRefPaste234Row" hidden="1">#REF!</definedName>
    <definedName name="XRefPaste235" hidden="1">'[170]GMP-1'!#REF!</definedName>
    <definedName name="XRefPaste235Row" hidden="1">#REF!</definedName>
    <definedName name="XRefPaste236" hidden="1">'[170]GMP-1'!#REF!</definedName>
    <definedName name="XRefPaste236Row" hidden="1">#REF!</definedName>
    <definedName name="XRefPaste237" hidden="1">'[170]GMP-1'!#REF!</definedName>
    <definedName name="XRefPaste237Row" hidden="1">#REF!</definedName>
    <definedName name="XRefPaste238" hidden="1">'[170]GMP-1'!#REF!</definedName>
    <definedName name="XRefPaste238Row" hidden="1">#REF!</definedName>
    <definedName name="XRefPaste239" hidden="1">'[170]GMP-1'!#REF!</definedName>
    <definedName name="XRefPaste239Row" hidden="1">#REF!</definedName>
    <definedName name="XRefPaste23Row" hidden="1">[181]XREF!#REF!</definedName>
    <definedName name="XRefPaste24" hidden="1">#REF!</definedName>
    <definedName name="XRefPaste240" hidden="1">'[170]GMP-1'!#REF!</definedName>
    <definedName name="XRefPaste240Row" hidden="1">#REF!</definedName>
    <definedName name="XRefPaste241" hidden="1">'[170]GMP-1'!#REF!</definedName>
    <definedName name="XRefPaste241Row" hidden="1">#REF!</definedName>
    <definedName name="XRefPaste242" hidden="1">'[170]GMP-1'!#REF!</definedName>
    <definedName name="XRefPaste242Row" hidden="1">#REF!</definedName>
    <definedName name="XRefPaste243" hidden="1">'[170]GMP-1'!#REF!</definedName>
    <definedName name="XRefPaste243Row" hidden="1">#REF!</definedName>
    <definedName name="XRefPaste244Row" hidden="1">#REF!</definedName>
    <definedName name="XRefPaste245" hidden="1">'[170]GMP-1'!#REF!</definedName>
    <definedName name="XRefPaste245Row" hidden="1">#REF!</definedName>
    <definedName name="XRefPaste246Row" hidden="1">#REF!</definedName>
    <definedName name="XRefPaste247" hidden="1">'[170]GMP-1'!#REF!</definedName>
    <definedName name="XRefPaste248" hidden="1">'[170]GMP-1'!#REF!</definedName>
    <definedName name="XRefPaste249" hidden="1">'[170]GMP-1'!#REF!</definedName>
    <definedName name="XRefPaste24Row" hidden="1">[184]XREF!#REF!</definedName>
    <definedName name="XRefPaste25" hidden="1">#REF!</definedName>
    <definedName name="XRefPaste250" hidden="1">'[170]GMP-1'!#REF!</definedName>
    <definedName name="XRefPaste251" hidden="1">'[170]GMP-1'!#REF!</definedName>
    <definedName name="XRefPaste251Row" hidden="1">[167]XREF!#REF!</definedName>
    <definedName name="XRefPaste254" hidden="1">'[170]GMP-5'!#REF!</definedName>
    <definedName name="XRefPaste254Row" hidden="1">[171]XREF!#REF!</definedName>
    <definedName name="XRefPaste257" hidden="1">'[179]GMP-5'!#REF!</definedName>
    <definedName name="XRefPaste25Row" hidden="1">#REF!</definedName>
    <definedName name="XRefPaste26" hidden="1">#REF!</definedName>
    <definedName name="XRefPaste262" hidden="1">'[170]GMP-5'!#REF!</definedName>
    <definedName name="XRefPaste263" hidden="1">'[179]GMP-5'!#REF!</definedName>
    <definedName name="XRefPaste264" hidden="1">'[179]GMP-5'!#REF!</definedName>
    <definedName name="XRefPaste267Row" hidden="1">[167]XREF!#REF!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[192]Clientes!#REF!</definedName>
    <definedName name="XRefPaste29Row" hidden="1">[181]XREF!#REF!</definedName>
    <definedName name="XRefPaste2Row" hidden="1">#REF!</definedName>
    <definedName name="XRefPaste3" hidden="1">'[48]Anexo I - Bs de uso'!#REF!</definedName>
    <definedName name="XRefPaste30" hidden="1">[192]Clientes!#REF!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'[170]GMP-2'!#REF!</definedName>
    <definedName name="XRefPaste32Row" hidden="1">#REF!</definedName>
    <definedName name="XRefPaste33" hidden="1">'[168]Previsión Incob.'!#REF!</definedName>
    <definedName name="XRefPaste33Row" hidden="1">#REF!</definedName>
    <definedName name="XRefPaste34" hidden="1">'[170]GMP-2'!#REF!</definedName>
    <definedName name="XRefPaste34Row" hidden="1">#REF!</definedName>
    <definedName name="XRefPaste35" hidden="1">'[193]Conciliaciones Bancarias'!#REF!</definedName>
    <definedName name="XRefPaste35Row" hidden="1">#REF!</definedName>
    <definedName name="XRefPaste36" hidden="1">'[170]GMP-2'!#REF!</definedName>
    <definedName name="XRefPaste36Row" hidden="1">#REF!</definedName>
    <definedName name="XRefPaste37" hidden="1">'[167]Conciliaciones Bancarias'!#REF!</definedName>
    <definedName name="XRefPaste37Row" hidden="1">#REF!</definedName>
    <definedName name="XRefPaste38" hidden="1">'[167]Selección partidas que suman'!#REF!</definedName>
    <definedName name="XRefPaste38Row" hidden="1">#REF!</definedName>
    <definedName name="XRefPaste39" hidden="1">'[167]Conciliaciones Bancarias'!#REF!</definedName>
    <definedName name="XRefPaste39Row" hidden="1">#REF!</definedName>
    <definedName name="XRefPaste3Row" hidden="1">[174]XREF!#REF!</definedName>
    <definedName name="XRefPaste4" hidden="1">#REF!</definedName>
    <definedName name="XRefPaste40" hidden="1">'[170]GMP-4'!#REF!</definedName>
    <definedName name="XRefPaste40Row" hidden="1">#REF!</definedName>
    <definedName name="XRefPaste41" hidden="1">'[168]Previsión Incob.'!#REF!</definedName>
    <definedName name="XRefPaste41Row" hidden="1">#REF!</definedName>
    <definedName name="XRefPaste42" hidden="1">'[168]Previsión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'[193]Conciliaciones Bancarias'!#REF!</definedName>
    <definedName name="XRefPaste45Row" hidden="1">#REF!</definedName>
    <definedName name="XRefPaste46" hidden="1">'[167]Conciliaciones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[193]Lead!#REF!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'[170]GMP-2'!#REF!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[185]MMA!#REF!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[174]XREF!#REF!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'[170]GMP-1'!#REF!</definedName>
    <definedName name="XRefPaste86Row" hidden="1">#REF!</definedName>
    <definedName name="XRefPaste87" hidden="1">'[170]GMP-1'!#REF!</definedName>
    <definedName name="XRefPaste87Row" hidden="1">#REF!</definedName>
    <definedName name="XRefPaste88" hidden="1">'[170]GMP-1'!#REF!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'[170]GMP-1'!#REF!</definedName>
    <definedName name="XRefPaste92Row" hidden="1">#REF!</definedName>
    <definedName name="XRefPaste93" hidden="1">'[170]GMP-1'!#REF!</definedName>
    <definedName name="XRefPaste93Row" hidden="1">[188]XREF!#REF!</definedName>
    <definedName name="XRefPaste94" hidden="1">'[170]GMP-1'!#REF!</definedName>
    <definedName name="XRefPaste94Row" hidden="1">[188]XREF!#REF!</definedName>
    <definedName name="XRefPaste95" hidden="1">#REF!</definedName>
    <definedName name="XRefPaste95Row" hidden="1">[188]XREF!#REF!</definedName>
    <definedName name="XRefPaste96" hidden="1">'[170]GMP-1'!#REF!</definedName>
    <definedName name="XRefPaste96Row" hidden="1">[188]XREF!#REF!</definedName>
    <definedName name="XRefPaste97" hidden="1">#REF!</definedName>
    <definedName name="XRefPaste97Row" hidden="1">[188]XREF!#REF!</definedName>
    <definedName name="XRefPaste98" hidden="1">#REF!</definedName>
    <definedName name="XRefPaste98Row" hidden="1">[188]XREF!#REF!</definedName>
    <definedName name="XRefPaste99" hidden="1">'[170]GMP-1'!#REF!</definedName>
    <definedName name="XRefPaste99Row" hidden="1">[168]XREF!#REF!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'[194]Datos del Balance'!$B$10</definedName>
    <definedName name="xxxxxxx" hidden="1">'[195]Pg Am'!$G$16</definedName>
    <definedName name="xxxxxxxxxxxxxxxxxx">[42]Resumo!#REF!</definedName>
    <definedName name="xzxz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1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1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1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1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1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'[196]תזרים מאוחד'!$A$3:$N$138,'[196]תזרים מאוחד'!$R$3:$R$138</definedName>
    <definedName name="הדפסת_דוח_7_ראלי" localSheetId="1">[197]!הדפסת_דוח_7_ראלי</definedName>
    <definedName name="הדפסת_דוח_7_ראלי">[197]!הדפסת_דוח_7_ראלי</definedName>
    <definedName name="הון_הפרש_מקורי">#REF!</definedName>
    <definedName name="הצמדה">[72]Tables!$K$4:$K$7</definedName>
    <definedName name="השקעות_שוטפות_כולל_נגזרים">#REF!</definedName>
    <definedName name="התאמתרווח">#REF!</definedName>
    <definedName name="חודש_הדוח">[198]כללי!$B$11</definedName>
    <definedName name="חךחל">#REF!</definedName>
    <definedName name="חשבון_השקעה">#REF!</definedName>
    <definedName name="חשיפה_ז" localSheetId="1">[199]!הדפסת_דוח_7_ראלי</definedName>
    <definedName name="חשיפה_ז">[199]!הדפסת_דוח_7_ראלי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[198]כללי!$B$1</definedName>
    <definedName name="מדד_סגירה">[198]כללי!$B$2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[200]S!$D$1:$T$32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2" l="1"/>
  <c r="E41" i="12"/>
  <c r="E9" i="12"/>
  <c r="E42" i="12" s="1"/>
  <c r="E31" i="11"/>
  <c r="E30" i="11"/>
  <c r="D30" i="11"/>
  <c r="E22" i="11"/>
  <c r="E15" i="11"/>
  <c r="E17" i="11" s="1"/>
  <c r="E10" i="11"/>
  <c r="I67" i="8"/>
  <c r="L66" i="8"/>
  <c r="D50" i="8"/>
  <c r="E50" i="8"/>
  <c r="F50" i="8"/>
  <c r="G50" i="8"/>
  <c r="C50" i="8"/>
  <c r="C27" i="8"/>
  <c r="C21" i="8"/>
  <c r="E46" i="12" l="1"/>
  <c r="E23" i="11"/>
  <c r="E25" i="11" s="1"/>
  <c r="H12" i="16"/>
  <c r="E11" i="6"/>
  <c r="E8" i="6"/>
  <c r="E7" i="6"/>
  <c r="E6" i="6"/>
  <c r="E10" i="5"/>
  <c r="E9" i="5"/>
  <c r="E8" i="5"/>
  <c r="E7" i="5"/>
  <c r="E6" i="5"/>
  <c r="E57" i="2"/>
  <c r="H10" i="2" l="1"/>
  <c r="H9" i="2"/>
  <c r="H8" i="2"/>
  <c r="H7" i="2"/>
  <c r="E10" i="2"/>
  <c r="E9" i="2"/>
  <c r="E8" i="2"/>
  <c r="E7" i="2"/>
  <c r="E6" i="2"/>
  <c r="H30" i="2" l="1"/>
  <c r="E42" i="2"/>
  <c r="C30" i="2" l="1"/>
  <c r="C41" i="12" l="1"/>
  <c r="C9" i="12"/>
  <c r="H10" i="1" l="1"/>
  <c r="H8" i="1"/>
  <c r="H6" i="1"/>
  <c r="H5" i="1"/>
  <c r="E13" i="1"/>
  <c r="E12" i="1"/>
  <c r="E11" i="1"/>
  <c r="E10" i="1"/>
  <c r="E9" i="1"/>
  <c r="E8" i="1"/>
  <c r="E7" i="1"/>
  <c r="E6" i="1"/>
  <c r="E5" i="1"/>
  <c r="D27" i="12"/>
  <c r="C27" i="12"/>
  <c r="D22" i="11" l="1"/>
  <c r="C10" i="11"/>
  <c r="C15" i="11" s="1"/>
  <c r="C17" i="11" s="1"/>
  <c r="D19" i="10"/>
  <c r="C19" i="10"/>
  <c r="AL14" i="19"/>
  <c r="AL15" i="19" l="1"/>
  <c r="AL11" i="19"/>
  <c r="AL17" i="19" s="1"/>
  <c r="AL63" i="17"/>
  <c r="AL45" i="17"/>
  <c r="AL44" i="17"/>
  <c r="AL24" i="17"/>
  <c r="AL23" i="17"/>
  <c r="AL21" i="17"/>
  <c r="G12" i="16" l="1"/>
  <c r="F12" i="16"/>
  <c r="E12" i="16"/>
  <c r="D12" i="16"/>
  <c r="C12" i="16"/>
  <c r="H7" i="16"/>
  <c r="D7" i="16"/>
  <c r="E7" i="16"/>
  <c r="F7" i="16"/>
  <c r="G7" i="16"/>
  <c r="C7" i="16"/>
  <c r="C13" i="16" l="1"/>
  <c r="G13" i="16"/>
  <c r="E13" i="16"/>
  <c r="F13" i="16"/>
  <c r="D13" i="16"/>
  <c r="C7" i="7"/>
  <c r="H11" i="14" l="1"/>
  <c r="H5" i="2"/>
  <c r="E5" i="2"/>
  <c r="C25" i="9" l="1"/>
  <c r="C30" i="9" s="1"/>
  <c r="AK17" i="19"/>
  <c r="AK15" i="19"/>
  <c r="AK11" i="19"/>
  <c r="AK14" i="19"/>
  <c r="AK9" i="19"/>
  <c r="AK8" i="19"/>
  <c r="AK6" i="19"/>
  <c r="AK21" i="17"/>
  <c r="AK63" i="17"/>
  <c r="AJ24" i="17"/>
  <c r="AJ21" i="17"/>
  <c r="C12" i="7" l="1"/>
  <c r="C14" i="7" s="1"/>
  <c r="E7" i="7"/>
  <c r="E12" i="7" s="1"/>
  <c r="E14" i="7" s="1"/>
  <c r="D7" i="7"/>
  <c r="D12" i="7" s="1"/>
  <c r="D14" i="7" s="1"/>
  <c r="K63" i="8"/>
  <c r="I63" i="8"/>
  <c r="G63" i="8"/>
  <c r="E63" i="8"/>
  <c r="C63" i="8"/>
  <c r="C61" i="8"/>
  <c r="K58" i="8"/>
  <c r="I58" i="8"/>
  <c r="G58" i="8"/>
  <c r="E58" i="8"/>
  <c r="C58" i="8"/>
  <c r="K57" i="8"/>
  <c r="I57" i="8"/>
  <c r="G57" i="8"/>
  <c r="E57" i="8"/>
  <c r="C57" i="8"/>
  <c r="G45" i="8"/>
  <c r="F45" i="8"/>
  <c r="E45" i="8"/>
  <c r="D45" i="8"/>
  <c r="C45" i="8"/>
  <c r="G26" i="8"/>
  <c r="F26" i="8"/>
  <c r="E26" i="8"/>
  <c r="D26" i="8"/>
  <c r="C26" i="8"/>
  <c r="G21" i="8"/>
  <c r="F21" i="8"/>
  <c r="E21" i="8"/>
  <c r="D21" i="8"/>
  <c r="G13" i="8"/>
  <c r="G14" i="8" s="1"/>
  <c r="F13" i="8"/>
  <c r="I61" i="8" s="1"/>
  <c r="E13" i="8"/>
  <c r="G61" i="8" s="1"/>
  <c r="D13" i="8"/>
  <c r="E61" i="8" s="1"/>
  <c r="C13" i="8"/>
  <c r="G10" i="8"/>
  <c r="K60" i="8" s="1"/>
  <c r="F10" i="8"/>
  <c r="I60" i="8" s="1"/>
  <c r="E10" i="8"/>
  <c r="D10" i="8"/>
  <c r="E67" i="8" s="1"/>
  <c r="C10" i="8"/>
  <c r="C14" i="8" s="1"/>
  <c r="G7" i="8"/>
  <c r="K64" i="8" s="1"/>
  <c r="F7" i="8"/>
  <c r="I64" i="8" s="1"/>
  <c r="E7" i="8"/>
  <c r="G64" i="8" s="1"/>
  <c r="D7" i="8"/>
  <c r="E64" i="8" s="1"/>
  <c r="F63" i="8" s="1"/>
  <c r="C7" i="8"/>
  <c r="C64" i="8" s="1"/>
  <c r="H10" i="14"/>
  <c r="H8" i="14"/>
  <c r="H7" i="14"/>
  <c r="H6" i="14"/>
  <c r="H5" i="14"/>
  <c r="E11" i="14"/>
  <c r="E10" i="14"/>
  <c r="E8" i="14"/>
  <c r="E7" i="14"/>
  <c r="E6" i="14"/>
  <c r="E5" i="14"/>
  <c r="H12" i="6"/>
  <c r="H11" i="6"/>
  <c r="H9" i="6"/>
  <c r="H8" i="6"/>
  <c r="H7" i="6"/>
  <c r="H6" i="6"/>
  <c r="H5" i="6"/>
  <c r="E12" i="6"/>
  <c r="E5" i="6"/>
  <c r="H8" i="13"/>
  <c r="H7" i="13"/>
  <c r="H6" i="13"/>
  <c r="H5" i="13"/>
  <c r="E8" i="13"/>
  <c r="E7" i="13"/>
  <c r="E6" i="13"/>
  <c r="E5" i="13"/>
  <c r="H10" i="5"/>
  <c r="H9" i="5"/>
  <c r="H8" i="5"/>
  <c r="H7" i="5"/>
  <c r="H6" i="5"/>
  <c r="H5" i="5"/>
  <c r="E5" i="5"/>
  <c r="H50" i="2"/>
  <c r="H57" i="2" s="1"/>
  <c r="G50" i="2"/>
  <c r="G57" i="2" s="1"/>
  <c r="F50" i="2"/>
  <c r="F57" i="2" s="1"/>
  <c r="D50" i="2"/>
  <c r="D57" i="2" s="1"/>
  <c r="C50" i="2"/>
  <c r="H43" i="2"/>
  <c r="G43" i="2"/>
  <c r="F43" i="2"/>
  <c r="D43" i="2"/>
  <c r="C43" i="2"/>
  <c r="G30" i="2"/>
  <c r="F30" i="2"/>
  <c r="D30" i="2"/>
  <c r="E56" i="2"/>
  <c r="E55" i="2"/>
  <c r="E54" i="2"/>
  <c r="E53" i="2"/>
  <c r="E52" i="2"/>
  <c r="E51" i="2"/>
  <c r="E49" i="2"/>
  <c r="E48" i="2"/>
  <c r="E41" i="2"/>
  <c r="E40" i="2"/>
  <c r="E39" i="2"/>
  <c r="E38" i="2"/>
  <c r="E37" i="2"/>
  <c r="E36" i="2"/>
  <c r="E35" i="2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D41" i="12"/>
  <c r="D9" i="12"/>
  <c r="D42" i="12" s="1"/>
  <c r="D46" i="12" s="1"/>
  <c r="C30" i="11"/>
  <c r="C22" i="11"/>
  <c r="D10" i="11"/>
  <c r="D25" i="9" s="1"/>
  <c r="D30" i="9" s="1"/>
  <c r="E27" i="8" l="1"/>
  <c r="E29" i="8" s="1"/>
  <c r="E31" i="8" s="1"/>
  <c r="E50" i="2"/>
  <c r="E43" i="2"/>
  <c r="C29" i="8"/>
  <c r="D27" i="8"/>
  <c r="D29" i="8" s="1"/>
  <c r="D31" i="8" s="1"/>
  <c r="E66" i="8" s="1"/>
  <c r="F66" i="8" s="1"/>
  <c r="F27" i="8"/>
  <c r="F29" i="8" s="1"/>
  <c r="F31" i="8" s="1"/>
  <c r="F33" i="8" s="1"/>
  <c r="G27" i="8"/>
  <c r="G29" i="8" s="1"/>
  <c r="G31" i="8" s="1"/>
  <c r="G33" i="8" s="1"/>
  <c r="E33" i="8"/>
  <c r="G66" i="8"/>
  <c r="D57" i="8"/>
  <c r="E14" i="8"/>
  <c r="J60" i="8"/>
  <c r="H57" i="8"/>
  <c r="K61" i="8"/>
  <c r="F57" i="8"/>
  <c r="L60" i="8"/>
  <c r="J57" i="8"/>
  <c r="L57" i="8"/>
  <c r="C60" i="8"/>
  <c r="D60" i="8" s="1"/>
  <c r="F14" i="8"/>
  <c r="C67" i="8"/>
  <c r="E60" i="8"/>
  <c r="F60" i="8" s="1"/>
  <c r="G60" i="8"/>
  <c r="H60" i="8" s="1"/>
  <c r="G67" i="8"/>
  <c r="D14" i="8"/>
  <c r="J63" i="8"/>
  <c r="L63" i="8"/>
  <c r="H63" i="8"/>
  <c r="D63" i="8"/>
  <c r="C57" i="2"/>
  <c r="C42" i="12"/>
  <c r="C46" i="12" s="1"/>
  <c r="D15" i="11"/>
  <c r="D17" i="11" s="1"/>
  <c r="D23" i="11" s="1"/>
  <c r="D25" i="11" s="1"/>
  <c r="D6" i="9" s="1"/>
  <c r="D11" i="9" s="1"/>
  <c r="C23" i="11"/>
  <c r="C25" i="11" s="1"/>
  <c r="C6" i="9" s="1"/>
  <c r="C11" i="9" s="1"/>
  <c r="C19" i="9" s="1"/>
  <c r="G7" i="7"/>
  <c r="E30" i="2"/>
  <c r="C31" i="8" l="1"/>
  <c r="C66" i="8" s="1"/>
  <c r="D66" i="8" s="1"/>
  <c r="D31" i="11"/>
  <c r="D36" i="9"/>
  <c r="D48" i="9" s="1"/>
  <c r="C31" i="11"/>
  <c r="C36" i="9"/>
  <c r="C48" i="9" s="1"/>
  <c r="G12" i="7"/>
  <c r="G14" i="7" s="1"/>
  <c r="C33" i="8"/>
  <c r="K66" i="8"/>
  <c r="I66" i="8"/>
  <c r="J66" i="8" s="1"/>
  <c r="D33" i="8"/>
  <c r="H66" i="8"/>
  <c r="D50" i="10" l="1"/>
  <c r="D41" i="10"/>
  <c r="D32" i="10"/>
  <c r="D27" i="10"/>
  <c r="D51" i="10" l="1"/>
  <c r="D52" i="10"/>
  <c r="D28" i="10"/>
  <c r="AJ32" i="19"/>
  <c r="AI11" i="19"/>
  <c r="AJ15" i="19"/>
  <c r="AJ14" i="19"/>
  <c r="AJ11" i="19"/>
  <c r="AJ17" i="19" s="1"/>
  <c r="AJ9" i="19"/>
  <c r="AJ8" i="19"/>
  <c r="AJ6" i="19"/>
  <c r="AJ63" i="17"/>
  <c r="D19" i="9" l="1"/>
  <c r="C50" i="10" l="1"/>
  <c r="C41" i="10"/>
  <c r="C32" i="10"/>
  <c r="C27" i="10"/>
  <c r="C28" i="10" s="1"/>
  <c r="AI32" i="19"/>
  <c r="AI20" i="19"/>
  <c r="AI19" i="19"/>
  <c r="AI15" i="19"/>
  <c r="AI17" i="19"/>
  <c r="AI63" i="17"/>
  <c r="AI45" i="17"/>
  <c r="AI44" i="17"/>
  <c r="AI24" i="17"/>
  <c r="AI23" i="17"/>
  <c r="AI21" i="17"/>
  <c r="AH32" i="19"/>
  <c r="C51" i="10" l="1"/>
  <c r="C52" i="10" s="1"/>
  <c r="AH20" i="19"/>
  <c r="AH19" i="19"/>
  <c r="AH15" i="19"/>
  <c r="AH17" i="19" s="1"/>
  <c r="AH11" i="19"/>
  <c r="AH63" i="17"/>
  <c r="AH45" i="17"/>
  <c r="AH44" i="17"/>
  <c r="AH24" i="17"/>
  <c r="AH23" i="17"/>
  <c r="AH21" i="17"/>
  <c r="AG20" i="19"/>
  <c r="AG19" i="19"/>
  <c r="AG15" i="19"/>
  <c r="AG11" i="19"/>
  <c r="AG17" i="19" l="1"/>
  <c r="AG63" i="17" l="1"/>
  <c r="AG45" i="17"/>
  <c r="AG44" i="17"/>
  <c r="AG24" i="17"/>
  <c r="AG23" i="17"/>
  <c r="AG21" i="17"/>
  <c r="AF15" i="19" l="1"/>
  <c r="AF11" i="19"/>
  <c r="AF20" i="19"/>
  <c r="AF19" i="19"/>
  <c r="AF63" i="17"/>
  <c r="AF21" i="17"/>
  <c r="AF45" i="17"/>
  <c r="AF44" i="17"/>
  <c r="AF24" i="17"/>
  <c r="AF23" i="17"/>
  <c r="AF17" i="19" l="1"/>
  <c r="AE20" i="19"/>
  <c r="AE19" i="19"/>
  <c r="AE15" i="19"/>
  <c r="AE11" i="19"/>
  <c r="AE63" i="17"/>
  <c r="AE45" i="17"/>
  <c r="AE44" i="17"/>
  <c r="AE24" i="17"/>
  <c r="AE23" i="17"/>
  <c r="AE21" i="17"/>
  <c r="AE17" i="19" l="1"/>
  <c r="AD15" i="19" l="1"/>
  <c r="AC15" i="19"/>
  <c r="AB15" i="19"/>
  <c r="AA15" i="19"/>
  <c r="AA17" i="19" s="1"/>
  <c r="Z15" i="19"/>
  <c r="Y15" i="19"/>
  <c r="X15" i="19"/>
  <c r="W15" i="19"/>
  <c r="W17" i="19" s="1"/>
  <c r="V15" i="19"/>
  <c r="U15" i="19"/>
  <c r="T15" i="19"/>
  <c r="S15" i="19"/>
  <c r="S17" i="19" s="1"/>
  <c r="R15" i="19"/>
  <c r="Q15" i="19"/>
  <c r="P15" i="19"/>
  <c r="O15" i="19"/>
  <c r="O17" i="19" s="1"/>
  <c r="N15" i="19"/>
  <c r="M15" i="19"/>
  <c r="L15" i="19"/>
  <c r="K15" i="19"/>
  <c r="K17" i="19" s="1"/>
  <c r="J15" i="19"/>
  <c r="E15" i="19"/>
  <c r="D15" i="19"/>
  <c r="C15" i="19"/>
  <c r="C17" i="19" s="1"/>
  <c r="I14" i="19"/>
  <c r="I15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AD63" i="17"/>
  <c r="D17" i="19" l="1"/>
  <c r="L17" i="19"/>
  <c r="P17" i="19"/>
  <c r="T17" i="19"/>
  <c r="X17" i="19"/>
  <c r="AB17" i="19"/>
  <c r="E17" i="19"/>
  <c r="M17" i="19"/>
  <c r="Q17" i="19"/>
  <c r="U17" i="19"/>
  <c r="Y17" i="19"/>
  <c r="I17" i="19"/>
  <c r="J17" i="19"/>
  <c r="N17" i="19"/>
  <c r="R17" i="19"/>
  <c r="V17" i="19"/>
  <c r="Z17" i="19"/>
  <c r="AC17" i="19"/>
  <c r="AD17" i="19"/>
  <c r="H14" i="19"/>
  <c r="H15" i="19" l="1"/>
  <c r="H17" i="19" s="1"/>
  <c r="G14" i="19"/>
  <c r="G15" i="19" l="1"/>
  <c r="G17" i="19" s="1"/>
  <c r="F14" i="19"/>
  <c r="F15" i="19" s="1"/>
  <c r="F17" i="19" s="1"/>
  <c r="AD45" i="17" l="1"/>
  <c r="AD44" i="17"/>
  <c r="AD24" i="17"/>
  <c r="AD23" i="17"/>
  <c r="AD21" i="17"/>
  <c r="AC63" i="17"/>
  <c r="AC44" i="17"/>
  <c r="AC45" i="17"/>
  <c r="AC23" i="17"/>
  <c r="AC24" i="17"/>
  <c r="AC21" i="17" l="1"/>
  <c r="AB63" i="17" l="1"/>
  <c r="AB45" i="17"/>
  <c r="AB44" i="17"/>
  <c r="AB24" i="17"/>
  <c r="AB23" i="17"/>
  <c r="AB21" i="17"/>
  <c r="AA63" i="17" l="1"/>
  <c r="AA45" i="17"/>
  <c r="AA44" i="17"/>
  <c r="AA24" i="17"/>
  <c r="AA23" i="17"/>
  <c r="AA21" i="17"/>
  <c r="Z63" i="17" l="1"/>
  <c r="Z45" i="17"/>
  <c r="Z44" i="17"/>
  <c r="Z24" i="17"/>
  <c r="Z23" i="17"/>
  <c r="Z21" i="17"/>
  <c r="Y63" i="17"/>
  <c r="Y45" i="17"/>
  <c r="Y44" i="17"/>
  <c r="Y24" i="17"/>
  <c r="Y23" i="17"/>
  <c r="Y21" i="17"/>
  <c r="X63" i="17" l="1"/>
  <c r="X45" i="17"/>
  <c r="X44" i="17"/>
  <c r="X24" i="17"/>
  <c r="X23" i="17"/>
  <c r="X21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Natalia Mejuto</author>
  </authors>
  <commentList>
    <comment ref="AL48" authorId="0" shapeId="0" xr:uid="{047DD5A7-4A60-4DE0-8E84-0235CBD781B9}">
      <text>
        <r>
          <rPr>
            <b/>
            <sz val="9"/>
            <color indexed="81"/>
            <rFont val="Tahoma"/>
            <family val="2"/>
          </rPr>
          <t>Natalia Mejuto:</t>
        </r>
        <r>
          <rPr>
            <sz val="9"/>
            <color indexed="81"/>
            <rFont val="Tahoma"/>
            <family val="2"/>
          </rPr>
          <t xml:space="preserve">
sin AA2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tc={6BBD8E20-9530-41AD-B8A3-674190B02903}</author>
  </authors>
  <commentList>
    <comment ref="O14" authorId="0" shapeId="0" xr:uid="{6BBD8E20-9530-41AD-B8A3-674190B0290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@Federico Nahuel Rodriguez de dónde sacamos 262m2 en Philips!??
</t>
      </text>
    </comment>
  </commentList>
</comments>
</file>

<file path=xl/sharedStrings.xml><?xml version="1.0" encoding="utf-8"?>
<sst xmlns="http://schemas.openxmlformats.org/spreadsheetml/2006/main" count="719" uniqueCount="392">
  <si>
    <t>Alto Palermo</t>
  </si>
  <si>
    <t>Alto Avellaneda</t>
  </si>
  <si>
    <t>Alcorta Shopping</t>
  </si>
  <si>
    <t>Patio Bullrich</t>
  </si>
  <si>
    <t>-</t>
  </si>
  <si>
    <t>Soleil</t>
  </si>
  <si>
    <t>Distrito Arcos</t>
  </si>
  <si>
    <t>Alto Comahue</t>
  </si>
  <si>
    <t>Total</t>
  </si>
  <si>
    <t>EBITDA</t>
  </si>
  <si>
    <t xml:space="preserve"> - </t>
  </si>
  <si>
    <t>ASSETS</t>
  </si>
  <si>
    <t>Non-current assets</t>
  </si>
  <si>
    <t xml:space="preserve">Investment properties </t>
  </si>
  <si>
    <t xml:space="preserve">Property, plant and equipment </t>
  </si>
  <si>
    <t xml:space="preserve">Trading properties </t>
  </si>
  <si>
    <t xml:space="preserve">Intangible assets </t>
  </si>
  <si>
    <t>Investments in associates and joint ventures</t>
  </si>
  <si>
    <t>Deferred income tax assets</t>
  </si>
  <si>
    <t xml:space="preserve">Trade and other receivables </t>
  </si>
  <si>
    <t xml:space="preserve">Investments in financial assets </t>
  </si>
  <si>
    <t xml:space="preserve">Derivative financial instruments </t>
  </si>
  <si>
    <t xml:space="preserve">Total non-current assets </t>
  </si>
  <si>
    <t>Current assets</t>
  </si>
  <si>
    <t xml:space="preserve">Inventories </t>
  </si>
  <si>
    <t xml:space="preserve">Cash and cash equivalents </t>
  </si>
  <si>
    <t xml:space="preserve">Total current assets </t>
  </si>
  <si>
    <t xml:space="preserve">TOTAL ASSETS </t>
  </si>
  <si>
    <t>SHAREHOLDERS’ EQUITY</t>
  </si>
  <si>
    <t>Shareholders' equity attributable to equity holders of the parent (according to corresponding statement)</t>
  </si>
  <si>
    <t xml:space="preserve">Non-controlling interest </t>
  </si>
  <si>
    <t xml:space="preserve">TOTAL SHAREHOLDERS’ EQUITY </t>
  </si>
  <si>
    <t>LIABILITIES</t>
  </si>
  <si>
    <t>Non-current liabilities</t>
  </si>
  <si>
    <t xml:space="preserve">Borrowings </t>
  </si>
  <si>
    <t>Lease liabilities</t>
  </si>
  <si>
    <t xml:space="preserve">Deferred income tax liabilities </t>
  </si>
  <si>
    <t xml:space="preserve">Trade and other payables </t>
  </si>
  <si>
    <t xml:space="preserve">Provisions  </t>
  </si>
  <si>
    <t xml:space="preserve">Salaries and social security liabilities </t>
  </si>
  <si>
    <t xml:space="preserve">Total non-current liabilities </t>
  </si>
  <si>
    <t>Current liabilities</t>
  </si>
  <si>
    <t xml:space="preserve">Total current liabilities </t>
  </si>
  <si>
    <t xml:space="preserve">TOTAL LIABILITIES </t>
  </si>
  <si>
    <t xml:space="preserve">TOTAL SHAREHOLDERS’ EQUITY AND LIABILITIES </t>
  </si>
  <si>
    <t>Revenues</t>
  </si>
  <si>
    <t xml:space="preserve">Costs </t>
  </si>
  <si>
    <t>Gross profit</t>
  </si>
  <si>
    <t xml:space="preserve">General and administrative expenses </t>
  </si>
  <si>
    <t xml:space="preserve">Selling expenses </t>
  </si>
  <si>
    <t>Share of loss of associates and joint ventures</t>
  </si>
  <si>
    <t xml:space="preserve">Finance income </t>
  </si>
  <si>
    <t xml:space="preserve">Finance costs </t>
  </si>
  <si>
    <t xml:space="preserve">Other financial results </t>
  </si>
  <si>
    <t>Inflation adjustment</t>
  </si>
  <si>
    <t xml:space="preserve">Items that may be reclassified subsequently to profit or loss: </t>
  </si>
  <si>
    <t xml:space="preserve">Equity holders of the parent </t>
  </si>
  <si>
    <t xml:space="preserve">Basic </t>
  </si>
  <si>
    <t xml:space="preserve">Diluted </t>
  </si>
  <si>
    <t>Operating activities:</t>
  </si>
  <si>
    <t>Net cash generated from operating activities</t>
  </si>
  <si>
    <t>Investing activities: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</si>
  <si>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</si>
  <si>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</si>
  <si>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</si>
  <si>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</si>
  <si>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Interests paid</t>
  </si>
  <si>
    <t>Repurchase of non-convertible notes</t>
  </si>
  <si>
    <t>Consolidated Results</t>
  </si>
  <si>
    <t>(in millions of ARS)</t>
  </si>
  <si>
    <t>Depreciation and amortization</t>
  </si>
  <si>
    <t>Attributable to equity holders of the parent</t>
  </si>
  <si>
    <t>Attributable to non-controlling interest</t>
  </si>
  <si>
    <t>Shopping Malls’ Financial Indicators</t>
  </si>
  <si>
    <t>Revenues from sales, leases and services</t>
  </si>
  <si>
    <t>Entertainment</t>
  </si>
  <si>
    <t>Services</t>
  </si>
  <si>
    <t>Fees</t>
  </si>
  <si>
    <t>Commissions</t>
  </si>
  <si>
    <t>Others</t>
  </si>
  <si>
    <t>Offices’ Financial Indicators</t>
  </si>
  <si>
    <t>Sales &amp; Developments’ Financial Indicators</t>
  </si>
  <si>
    <t>Hotels’ Financial Indicators</t>
  </si>
  <si>
    <t xml:space="preserve">Revenues </t>
  </si>
  <si>
    <t>Shopping Malls</t>
  </si>
  <si>
    <t>Offices</t>
  </si>
  <si>
    <t>Sales and Developments</t>
  </si>
  <si>
    <t>Hotels</t>
  </si>
  <si>
    <t>EBITDA Var</t>
  </si>
  <si>
    <t>Reconciliation with Consolidated Statements of Income (ARS million)</t>
  </si>
  <si>
    <t xml:space="preserve">Total as per segment </t>
  </si>
  <si>
    <t>Joint ventures*</t>
  </si>
  <si>
    <t>Expenses and CPF</t>
  </si>
  <si>
    <t xml:space="preserve"> Elimination of inter-segment transactions</t>
  </si>
  <si>
    <t>Total as per Statements of Income</t>
  </si>
  <si>
    <t>Costs</t>
  </si>
  <si>
    <t>General and administrative expenses</t>
  </si>
  <si>
    <t>Selling expenses</t>
  </si>
  <si>
    <t>Summarized Comparative Consolidated Balance Sheet</t>
  </si>
  <si>
    <t>Total assets</t>
  </si>
  <si>
    <t>Capital and reserves attributable to the equity holders of the parent</t>
  </si>
  <si>
    <t>Non-controlling interest</t>
  </si>
  <si>
    <t>Total shareholders’ equity</t>
  </si>
  <si>
    <t>Total liabilities</t>
  </si>
  <si>
    <t>Total liabilities and shareholders’ equity</t>
  </si>
  <si>
    <t>Summarized Comparative Consolidated Income Statement</t>
  </si>
  <si>
    <t>Share of profit of associates and joint ventures</t>
  </si>
  <si>
    <t>Financial income</t>
  </si>
  <si>
    <t>Financial cost</t>
  </si>
  <si>
    <t>Other financial results</t>
  </si>
  <si>
    <t>Income tax</t>
  </si>
  <si>
    <t>Attributable to:</t>
  </si>
  <si>
    <t>Equity holders of the parent</t>
  </si>
  <si>
    <t>Summary Comparative Consolidated Cash Flow</t>
  </si>
  <si>
    <t>Cash and cash equivalents at beginning of year</t>
  </si>
  <si>
    <t>Cash and cash equivalents at period-end</t>
  </si>
  <si>
    <t>Comparative Ratios</t>
  </si>
  <si>
    <t>Liquidity</t>
  </si>
  <si>
    <t>CURRENT ASSETS</t>
  </si>
  <si>
    <t>CURRENT LIABILITIES</t>
  </si>
  <si>
    <t>TOTAL LIABILITIES</t>
  </si>
  <si>
    <t>SHAREHOLDERS’ EQUITY ATTRIBUTABLE TO EQUITY HOLDERS OF THE PARENT</t>
  </si>
  <si>
    <t>Solvency</t>
  </si>
  <si>
    <t>Capital Assets</t>
  </si>
  <si>
    <t>NON-CURRENT ASSETS</t>
  </si>
  <si>
    <t>TOTAL ASSETS</t>
  </si>
  <si>
    <t>EBITDA Reconciliation</t>
  </si>
  <si>
    <t>Interest income </t>
  </si>
  <si>
    <t>Interest expense </t>
  </si>
  <si>
    <t>Depreciation and amortization </t>
  </si>
  <si>
    <t>EBITDA (unaudited) </t>
  </si>
  <si>
    <t>Share of profit of associates and joint ventures </t>
  </si>
  <si>
    <t>Foreign exchange differences net </t>
  </si>
  <si>
    <t>Other financial costs/income</t>
  </si>
  <si>
    <t>Adjusted EBITDA (unaudited) </t>
  </si>
  <si>
    <t>Acquisition and improvements of investment properties</t>
  </si>
  <si>
    <t>Net cash used in financing activities</t>
  </si>
  <si>
    <t>Right-of-use assets</t>
  </si>
  <si>
    <t>Result from operations</t>
  </si>
  <si>
    <t xml:space="preserve">Tenant Sales </t>
  </si>
  <si>
    <t>Revenues from cumulative leases</t>
  </si>
  <si>
    <t>Proceeds from sales of investment properties</t>
  </si>
  <si>
    <t>Acquisitions and improvements of property, plant and equipment</t>
  </si>
  <si>
    <t>Acquisitions of intangible assets</t>
  </si>
  <si>
    <t>Revenues from sales, leases, and services</t>
  </si>
  <si>
    <t>Net result from fair value adjustment on investment properties</t>
  </si>
  <si>
    <t>Gross result</t>
  </si>
  <si>
    <t>Other operating results, net</t>
  </si>
  <si>
    <t>Result before financial results and income tax</t>
  </si>
  <si>
    <t xml:space="preserve">Result from fair value adjustment of investment properties </t>
  </si>
  <si>
    <t>Result for the period</t>
  </si>
  <si>
    <t>Adjusted EBITDA</t>
  </si>
  <si>
    <t>IQ 22</t>
  </si>
  <si>
    <t>IQ 21</t>
  </si>
  <si>
    <t>IQ 20</t>
  </si>
  <si>
    <t>La Ribera Shopping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</si>
  <si>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</si>
  <si>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</si>
  <si>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</si>
  <si>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</si>
  <si>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</si>
  <si>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</si>
  <si>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</si>
  <si>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</si>
  <si>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</si>
  <si>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</si>
  <si>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</si>
  <si>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</si>
  <si>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IIQ 20</t>
  </si>
  <si>
    <t>IIIQ 20</t>
  </si>
  <si>
    <t>IVQ 20</t>
  </si>
  <si>
    <t>IIQ 21</t>
  </si>
  <si>
    <t>IIIQ 21</t>
  </si>
  <si>
    <t>IVQ 21</t>
  </si>
  <si>
    <t>AP</t>
  </si>
  <si>
    <t>AB</t>
  </si>
  <si>
    <t>Abasto</t>
  </si>
  <si>
    <t>AA</t>
  </si>
  <si>
    <t>AS</t>
  </si>
  <si>
    <t>PB</t>
  </si>
  <si>
    <t>BA</t>
  </si>
  <si>
    <t>Buenos Aires Design</t>
  </si>
  <si>
    <t>DT</t>
  </si>
  <si>
    <t>Dot Baires</t>
  </si>
  <si>
    <t>SO</t>
  </si>
  <si>
    <t>DA</t>
  </si>
  <si>
    <t>AN</t>
  </si>
  <si>
    <t>Alto Noa</t>
  </si>
  <si>
    <t>AR</t>
  </si>
  <si>
    <t>Alto Rosario</t>
  </si>
  <si>
    <t>MP</t>
  </si>
  <si>
    <t>Mendoza Plaza</t>
  </si>
  <si>
    <t>CS</t>
  </si>
  <si>
    <t>Córdoba Shopping - Villa Cabrera</t>
  </si>
  <si>
    <t>RS</t>
  </si>
  <si>
    <t>AC</t>
  </si>
  <si>
    <t>PO</t>
  </si>
  <si>
    <t>Patio Olmos</t>
  </si>
  <si>
    <t>TT</t>
  </si>
  <si>
    <t>GLA (sqm)
per Building
per Shopping</t>
  </si>
  <si>
    <t>Edificio República</t>
  </si>
  <si>
    <t>Torre BankBoston (Della Paolera)</t>
  </si>
  <si>
    <t>Intercontinental Plaza</t>
  </si>
  <si>
    <t>Bouchard 710</t>
  </si>
  <si>
    <t>Suipacha 652/64</t>
  </si>
  <si>
    <t>Dot Building</t>
  </si>
  <si>
    <t>Phillips Building</t>
  </si>
  <si>
    <t>Zetta Building</t>
  </si>
  <si>
    <t>261 Della Paolera</t>
  </si>
  <si>
    <t>Occupancy (%)
per Building</t>
  </si>
  <si>
    <t>IIQ 22</t>
  </si>
  <si>
    <t>Realized net gain from fair value adjustment of investment properties</t>
  </si>
  <si>
    <t>NOI Reconciliation</t>
  </si>
  <si>
    <t>Selling expenses </t>
  </si>
  <si>
    <t xml:space="preserve">Realized result from fair value of investment properties </t>
  </si>
  <si>
    <t>NOI (unaudited)</t>
  </si>
  <si>
    <t>IIIQ 22</t>
  </si>
  <si>
    <t>IVQ 22</t>
  </si>
  <si>
    <t>Others Segment’s Financial Indicators</t>
  </si>
  <si>
    <t>Net result from fair value adjustment on investment properties, PP&amp;E e inventories</t>
  </si>
  <si>
    <t>Total comprehensive result for the period</t>
  </si>
  <si>
    <t>FFO Reconciliation</t>
  </si>
  <si>
    <t>Result for the period </t>
  </si>
  <si>
    <t>Result from fair value adjustments of investment properties</t>
  </si>
  <si>
    <t>Result from fair value adjustments of investment properties, realized</t>
  </si>
  <si>
    <t>Non-controlling interest related to PAMSA’s fair value</t>
  </si>
  <si>
    <t>Results of associates and joint ventures</t>
  </si>
  <si>
    <t>GLA (sqm)
per Shopping</t>
  </si>
  <si>
    <t>Occupancy
per Shopping</t>
  </si>
  <si>
    <t>Stores (#)
per Shopping</t>
  </si>
  <si>
    <t>IQ 23</t>
  </si>
  <si>
    <t>Net (decrease) / increase in cash and cash equivalents</t>
  </si>
  <si>
    <t>IIQ 23</t>
  </si>
  <si>
    <t xml:space="preserve">Income tax credit </t>
  </si>
  <si>
    <t>(Loss) / profit from operations</t>
  </si>
  <si>
    <t>Income tax paid</t>
  </si>
  <si>
    <t>Proceeds from sales of property, plant and equipment</t>
  </si>
  <si>
    <t>Foreign exchange (loss) / gain on cash and changes in fair value for cash equivalents</t>
  </si>
  <si>
    <t>Profit from operations</t>
  </si>
  <si>
    <t>Financial results, net</t>
  </si>
  <si>
    <t>Results before income tax</t>
  </si>
  <si>
    <t>Result for the period from discontinued operations after taxes</t>
  </si>
  <si>
    <t>Result of the period</t>
  </si>
  <si>
    <t>Other comprehensive results for the period</t>
  </si>
  <si>
    <t>Deconsolidation of subsidiaries</t>
  </si>
  <si>
    <t>IIIQ 23</t>
  </si>
  <si>
    <t>EBITDA by Segment (ARS million)</t>
  </si>
  <si>
    <t>IVQ 23</t>
  </si>
  <si>
    <t>Total AAA &amp; A+</t>
  </si>
  <si>
    <t>Total B</t>
  </si>
  <si>
    <t>Interest received from financial assets</t>
  </si>
  <si>
    <t>Borrowings, issuance and new placement of non-convertible notes</t>
  </si>
  <si>
    <t>Capital contributions from non-controlling interest in subsidiaries</t>
  </si>
  <si>
    <t>Warrants exercise</t>
  </si>
  <si>
    <t>Repurchase of treasury shares</t>
  </si>
  <si>
    <t>IQ 24</t>
  </si>
  <si>
    <t>Proceeds from sales of interest held in associates and joint ventures</t>
  </si>
  <si>
    <t>Increase of loans granted to related parties</t>
  </si>
  <si>
    <t>Profit for the period</t>
  </si>
  <si>
    <t>Net gain / (loss) from fair value adjustment of investment properties</t>
  </si>
  <si>
    <t>IIQ 24</t>
  </si>
  <si>
    <t>99.9%</t>
  </si>
  <si>
    <t>99.1%</t>
  </si>
  <si>
    <t>94.8%</t>
  </si>
  <si>
    <t>92.4%</t>
  </si>
  <si>
    <t>100.0%</t>
  </si>
  <si>
    <t>93.7%</t>
  </si>
  <si>
    <t>98.4%</t>
  </si>
  <si>
    <t>97.5%</t>
  </si>
  <si>
    <t>99.7%</t>
  </si>
  <si>
    <t xml:space="preserve">Income tax liabilities </t>
  </si>
  <si>
    <t>Net cash generated from operating activities before income tax paid</t>
  </si>
  <si>
    <t>Proceeds from loans granted to related parties</t>
  </si>
  <si>
    <t xml:space="preserve">Percentage rent </t>
  </si>
  <si>
    <t>Revenues from admission rights</t>
  </si>
  <si>
    <t>Parking</t>
  </si>
  <si>
    <t>Result from sales of investment properties</t>
  </si>
  <si>
    <t xml:space="preserve">*Includes Puerto Retiro, CYRSA and Nuevo Puerto Santa Fe </t>
  </si>
  <si>
    <t>Result from operations before financing and taxation</t>
  </si>
  <si>
    <t>IIIQ 24</t>
  </si>
  <si>
    <t>Net (loss) / gain from fair value adjustment of investment properties</t>
  </si>
  <si>
    <t xml:space="preserve">Other operating results, net </t>
  </si>
  <si>
    <t>(Loss) / profit before financial results and income tax</t>
  </si>
  <si>
    <t xml:space="preserve">Financial results, net </t>
  </si>
  <si>
    <t>(Loss) / profit before income tax</t>
  </si>
  <si>
    <t xml:space="preserve">Income tax expense </t>
  </si>
  <si>
    <t>(Loss) / profit for the period</t>
  </si>
  <si>
    <t>Total comprehensive (loss) / income for the period</t>
  </si>
  <si>
    <t>Total comprehensive (loss) / income attributable to:</t>
  </si>
  <si>
    <t>(Loss) / profit per share attributable to equity holders of the parent: (ii)</t>
  </si>
  <si>
    <t>Payment of lease liabilities</t>
  </si>
  <si>
    <t>(in ARS million) </t>
  </si>
  <si>
    <t>(in ARS million)</t>
  </si>
  <si>
    <t>IVQ 24</t>
  </si>
  <si>
    <t>06.30.2024</t>
  </si>
  <si>
    <t>Tenant Sales per Type of Business</t>
  </si>
  <si>
    <r>
      <t>(in ARS million)</t>
    </r>
    <r>
      <rPr>
        <sz val="9"/>
        <color rgb="FFFFFFFF"/>
        <rFont val="Arial"/>
        <family val="2"/>
      </rPr>
      <t> </t>
    </r>
  </si>
  <si>
    <t>Profitability</t>
  </si>
  <si>
    <t>RESULT OF THE PERIOD</t>
  </si>
  <si>
    <t>AVERAGE SHAREHOLDERS' EQUITY</t>
  </si>
  <si>
    <t>IQ 25</t>
  </si>
  <si>
    <t>Unaudited Condensed Interim Consolidated Statement of Financial Position</t>
  </si>
  <si>
    <t>Other comprehensive loss:</t>
  </si>
  <si>
    <t>Currency translation adjustment and other comprehensive loss from subsidiaries and associates (i)</t>
  </si>
  <si>
    <t>Total other comprehensive loss for the period</t>
  </si>
  <si>
    <t>(Loss) / profit for the year attributable to:</t>
  </si>
  <si>
    <t>Unaudited Condensed Interim Consolidated Statement of Income and Other Comprehensive Income</t>
  </si>
  <si>
    <t>Net cash (used in) / generated from investing activities</t>
  </si>
  <si>
    <t>Cash and cash equivalents at the beginning of the period</t>
  </si>
  <si>
    <t>Inflation adjustment of cash and cash equivalents</t>
  </si>
  <si>
    <t>Foreign exchange (loss) / gain on cash and cash equivalents and unrealized fair value result for cash equivalents</t>
  </si>
  <si>
    <t>Cash and cash equivalents at end of the period</t>
  </si>
  <si>
    <t>Unaudited Condensed Interim Consolidated Statement of Cash Flows</t>
  </si>
  <si>
    <r>
      <t xml:space="preserve">EBITDA </t>
    </r>
    <r>
      <rPr>
        <b/>
        <vertAlign val="superscript"/>
        <sz val="8"/>
        <color rgb="FF000000"/>
        <rFont val="Arial"/>
        <family val="2"/>
      </rPr>
      <t>(1)</t>
    </r>
  </si>
  <si>
    <r>
      <t xml:space="preserve">Adjusted EBITDA </t>
    </r>
    <r>
      <rPr>
        <b/>
        <vertAlign val="superscript"/>
        <sz val="8"/>
        <color rgb="FF000000"/>
        <rFont val="Arial"/>
        <family val="2"/>
      </rPr>
      <t>(1)</t>
    </r>
  </si>
  <si>
    <t>EBITDA (1)</t>
  </si>
  <si>
    <t>Adjusted EBITDA (1)</t>
  </si>
  <si>
    <r>
      <t>(ARS million)</t>
    </r>
    <r>
      <rPr>
        <b/>
        <i/>
        <sz val="8"/>
        <color rgb="FFFFFFFF"/>
        <rFont val="Arial"/>
        <family val="2"/>
      </rPr>
      <t> </t>
    </r>
  </si>
  <si>
    <t xml:space="preserve">Alto Palermo </t>
  </si>
  <si>
    <t xml:space="preserve">Abasto Shopping </t>
  </si>
  <si>
    <t xml:space="preserve">Alto Avellaneda </t>
  </si>
  <si>
    <t xml:space="preserve">Alcorta Shopping </t>
  </si>
  <si>
    <t xml:space="preserve">Patio Bullrich </t>
  </si>
  <si>
    <t xml:space="preserve">Dot Baires Shopping </t>
  </si>
  <si>
    <t xml:space="preserve">Soleil </t>
  </si>
  <si>
    <t xml:space="preserve">Alto Noa Shopping </t>
  </si>
  <si>
    <t xml:space="preserve">Alto Rosario Shopping </t>
  </si>
  <si>
    <t xml:space="preserve">Mendoza Plaza Shopping </t>
  </si>
  <si>
    <t xml:space="preserve">Córdoba Shopping </t>
  </si>
  <si>
    <r>
      <t>La Ribera Shopping</t>
    </r>
    <r>
      <rPr>
        <vertAlign val="superscript"/>
        <sz val="8"/>
        <color rgb="FF000000"/>
        <rFont val="Arial"/>
        <family val="2"/>
      </rPr>
      <t>(1)</t>
    </r>
  </si>
  <si>
    <t>Total sales</t>
  </si>
  <si>
    <t xml:space="preserve">Total </t>
  </si>
  <si>
    <t>(ARS million) </t>
  </si>
  <si>
    <t>Total rent</t>
  </si>
  <si>
    <t>Non-traditional advertising</t>
  </si>
  <si>
    <t>Other</t>
  </si>
  <si>
    <t>Base rent(1)</t>
  </si>
  <si>
    <t>EBITDA(1)</t>
  </si>
  <si>
    <t>Impairment loss on intangible assets</t>
  </si>
  <si>
    <t xml:space="preserve">Recovery of provision </t>
  </si>
  <si>
    <t>Result for the period from continued operations</t>
  </si>
  <si>
    <t> (in ARS million) </t>
  </si>
  <si>
    <t>Impairment Loss on Intangible Assets</t>
  </si>
  <si>
    <t>Recovery of provision</t>
  </si>
  <si>
    <t>Adjusted FFO (unaudited)</t>
  </si>
  <si>
    <t>Income tax current / deferred(1)</t>
  </si>
  <si>
    <t>Terrazas de Mayo</t>
  </si>
  <si>
    <t>IIQ 25</t>
  </si>
  <si>
    <t>Contributions and issuance of capital in associates and joint ventures</t>
  </si>
  <si>
    <t>Dividends collected from associates and joint ventures</t>
  </si>
  <si>
    <t>Loans received from associates and joint ventures, net</t>
  </si>
  <si>
    <t>Dividends paid</t>
  </si>
  <si>
    <t>Var a/a</t>
  </si>
  <si>
    <t>IIIQ 25</t>
  </si>
  <si>
    <t>31.03.2025</t>
  </si>
  <si>
    <t>31.03.2024</t>
  </si>
  <si>
    <t>31.03.2023</t>
  </si>
  <si>
    <t>31.03.2022</t>
  </si>
  <si>
    <t>31.03.2021</t>
  </si>
  <si>
    <t>IVQ 25</t>
  </si>
  <si>
    <t>as of June 30, 2025 and 2024</t>
  </si>
  <si>
    <t>06.30.2025</t>
  </si>
  <si>
    <t>261.29</t>
  </si>
  <si>
    <t>238.90</t>
  </si>
  <si>
    <t>34.53</t>
  </si>
  <si>
    <t xml:space="preserve">for the twelve-month periods ended June 3, 2025 and 2024  </t>
  </si>
  <si>
    <t>Contributions and issuance of capital in associates and joint ventures pending of subscription</t>
  </si>
  <si>
    <t>Proceeds from loans granted</t>
  </si>
  <si>
    <t>(Payment) / proceeds from derivative financial instruments</t>
  </si>
  <si>
    <t>12M 25</t>
  </si>
  <si>
    <t>12M 24</t>
  </si>
  <si>
    <t>(Payments) / obtaining of short term loans, net</t>
  </si>
  <si>
    <t>12M 23</t>
  </si>
  <si>
    <t>12M 22</t>
  </si>
  <si>
    <t>12M 21</t>
  </si>
  <si>
    <t>Clothes and Footwear</t>
  </si>
  <si>
    <t>Home</t>
  </si>
  <si>
    <t>Restaurant</t>
  </si>
  <si>
    <t>Miscellaneus</t>
  </si>
  <si>
    <t>Electronic appliances</t>
  </si>
  <si>
    <t>Anchor Store</t>
  </si>
  <si>
    <t>IVTQ24</t>
  </si>
  <si>
    <t>For the twelve-month period ended June 30 (in ARS million)</t>
  </si>
  <si>
    <t>06.30.2021</t>
  </si>
  <si>
    <t>06.30.2022</t>
  </si>
  <si>
    <t>06.30.2023</t>
  </si>
  <si>
    <t>for the twelve and three-month periods ended June 30, 2025, 2024 and 2023</t>
  </si>
  <si>
    <t>Revaluation deficit</t>
  </si>
  <si>
    <t>397.15</t>
  </si>
  <si>
    <t>362.28</t>
  </si>
  <si>
    <t>06.30.2025+</t>
  </si>
  <si>
    <t>Payment of borrowings to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</si>
</sst>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_-* #,##0_-;\-* #,##0_-;_-* &quot;-&quot;??_-;_-@_-"/>
    <numFmt numFmtId="169" formatCode="_-* #,##0.000_-;\-* #,##0.000_-;_-* &quot;-&quot;??_-;_-@_-"/>
    <numFmt numFmtId="170" formatCode="_-* #,##0.0_-;\-* #,##0.0_-;_-* &quot;-&quot;??_-;_-@_-"/>
    <numFmt numFmtId="178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i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FFFF"/>
      <name val="Arial"/>
      <family val="2"/>
    </font>
    <font>
      <u/>
      <sz val="9"/>
      <color rgb="FF000000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i/>
      <sz val="8"/>
      <color rgb="FFFFFFFF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</cellStyleXfs>
  <cellXfs count="32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3" borderId="0" xfId="0" applyFont="1" applyFill="1" applyAlignment="1">
      <alignment vertical="center" wrapText="1"/>
    </xf>
    <xf numFmtId="0" fontId="9" fillId="0" borderId="0" xfId="0" applyFont="1"/>
    <xf numFmtId="0" fontId="9" fillId="2" borderId="0" xfId="0" applyFont="1" applyFill="1"/>
    <xf numFmtId="2" fontId="2" fillId="2" borderId="0" xfId="0" applyNumberFormat="1" applyFont="1" applyFill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6" fontId="13" fillId="0" borderId="0" xfId="3" applyNumberFormat="1" applyFont="1"/>
    <xf numFmtId="0" fontId="11" fillId="0" borderId="0" xfId="0" applyFont="1" applyAlignment="1">
      <alignment horizontal="right"/>
    </xf>
    <xf numFmtId="167" fontId="12" fillId="0" borderId="0" xfId="3" applyNumberFormat="1" applyFont="1"/>
    <xf numFmtId="167" fontId="13" fillId="0" borderId="0" xfId="3" applyNumberFormat="1" applyFont="1"/>
    <xf numFmtId="168" fontId="13" fillId="0" borderId="0" xfId="0" applyNumberFormat="1" applyFont="1"/>
    <xf numFmtId="167" fontId="12" fillId="0" borderId="0" xfId="3" applyNumberFormat="1" applyFont="1" applyFill="1"/>
    <xf numFmtId="0" fontId="13" fillId="5" borderId="0" xfId="0" applyFont="1" applyFill="1"/>
    <xf numFmtId="167" fontId="13" fillId="5" borderId="0" xfId="0" applyNumberFormat="1" applyFont="1" applyFill="1"/>
    <xf numFmtId="167" fontId="13" fillId="5" borderId="0" xfId="3" applyNumberFormat="1" applyFont="1" applyFill="1"/>
    <xf numFmtId="167" fontId="13" fillId="0" borderId="0" xfId="0" applyNumberFormat="1" applyFont="1"/>
    <xf numFmtId="164" fontId="13" fillId="0" borderId="0" xfId="1" applyNumberFormat="1" applyFont="1" applyFill="1"/>
    <xf numFmtId="164" fontId="13" fillId="0" borderId="0" xfId="1" applyNumberFormat="1" applyFont="1"/>
    <xf numFmtId="164" fontId="13" fillId="0" borderId="0" xfId="0" applyNumberFormat="1" applyFont="1"/>
    <xf numFmtId="43" fontId="13" fillId="0" borderId="0" xfId="2" applyFont="1"/>
    <xf numFmtId="43" fontId="13" fillId="0" borderId="0" xfId="2" applyFont="1" applyFill="1"/>
    <xf numFmtId="164" fontId="11" fillId="0" borderId="0" xfId="1" applyNumberFormat="1" applyFont="1"/>
    <xf numFmtId="164" fontId="13" fillId="5" borderId="0" xfId="1" applyNumberFormat="1" applyFont="1" applyFill="1"/>
    <xf numFmtId="3" fontId="13" fillId="0" borderId="0" xfId="0" applyNumberFormat="1" applyFont="1"/>
    <xf numFmtId="17" fontId="13" fillId="0" borderId="0" xfId="0" applyNumberFormat="1" applyFont="1"/>
    <xf numFmtId="9" fontId="13" fillId="0" borderId="0" xfId="1" applyFont="1"/>
    <xf numFmtId="0" fontId="14" fillId="6" borderId="0" xfId="0" applyFont="1" applyFill="1" applyAlignment="1">
      <alignment horizontal="center" vertical="center" wrapText="1"/>
    </xf>
    <xf numFmtId="166" fontId="14" fillId="6" borderId="0" xfId="3" applyNumberFormat="1" applyFont="1" applyFill="1" applyAlignment="1">
      <alignment horizontal="center" vertical="center" wrapText="1"/>
    </xf>
    <xf numFmtId="17" fontId="14" fillId="6" borderId="0" xfId="0" applyNumberFormat="1" applyFont="1" applyFill="1" applyAlignment="1">
      <alignment horizontal="center"/>
    </xf>
    <xf numFmtId="43" fontId="13" fillId="0" borderId="0" xfId="2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13" fillId="5" borderId="0" xfId="1" applyNumberFormat="1" applyFont="1" applyFill="1" applyAlignment="1">
      <alignment horizontal="right" vertical="center"/>
    </xf>
    <xf numFmtId="167" fontId="12" fillId="0" borderId="0" xfId="3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8" fontId="13" fillId="0" borderId="0" xfId="2" applyNumberFormat="1" applyFont="1" applyFill="1"/>
    <xf numFmtId="167" fontId="13" fillId="0" borderId="0" xfId="3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167" fontId="13" fillId="0" borderId="0" xfId="3" applyNumberFormat="1" applyFont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7" borderId="0" xfId="0" applyFill="1"/>
    <xf numFmtId="0" fontId="7" fillId="8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43" fontId="13" fillId="0" borderId="0" xfId="2" applyFont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3" fontId="18" fillId="0" borderId="2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8" fillId="0" borderId="6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7" fillId="8" borderId="5" xfId="0" applyFont="1" applyFill="1" applyBorder="1" applyAlignment="1">
      <alignment vertical="center"/>
    </xf>
    <xf numFmtId="0" fontId="20" fillId="2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horizontal="center" vertical="center" wrapText="1"/>
    </xf>
    <xf numFmtId="164" fontId="20" fillId="2" borderId="0" xfId="1" applyNumberFormat="1" applyFont="1" applyFill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3" fontId="20" fillId="2" borderId="3" xfId="0" applyNumberFormat="1" applyFont="1" applyFill="1" applyBorder="1" applyAlignment="1">
      <alignment horizontal="center" vertical="center" wrapText="1"/>
    </xf>
    <xf numFmtId="164" fontId="20" fillId="2" borderId="3" xfId="1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18" fillId="2" borderId="1" xfId="2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/>
    <xf numFmtId="0" fontId="23" fillId="0" borderId="0" xfId="0" applyFont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23" fillId="7" borderId="1" xfId="0" applyFont="1" applyFill="1" applyBorder="1" applyAlignment="1">
      <alignment vertical="center"/>
    </xf>
    <xf numFmtId="3" fontId="18" fillId="7" borderId="1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3" fontId="20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 wrapText="1"/>
    </xf>
    <xf numFmtId="3" fontId="20" fillId="4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3" fontId="20" fillId="7" borderId="1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vertical="center"/>
    </xf>
    <xf numFmtId="3" fontId="18" fillId="4" borderId="7" xfId="0" applyNumberFormat="1" applyFont="1" applyFill="1" applyBorder="1" applyAlignment="1">
      <alignment horizontal="center" vertical="center" wrapText="1"/>
    </xf>
    <xf numFmtId="168" fontId="20" fillId="2" borderId="0" xfId="2" applyNumberFormat="1" applyFont="1" applyFill="1" applyAlignment="1">
      <alignment horizontal="center" vertical="center" wrapText="1"/>
    </xf>
    <xf numFmtId="168" fontId="20" fillId="0" borderId="0" xfId="2" applyNumberFormat="1" applyFont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168" fontId="20" fillId="2" borderId="1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68" fontId="18" fillId="0" borderId="1" xfId="2" applyNumberFormat="1" applyFont="1" applyBorder="1" applyAlignment="1">
      <alignment horizontal="center" vertical="center" wrapText="1"/>
    </xf>
    <xf numFmtId="168" fontId="20" fillId="0" borderId="0" xfId="2" applyNumberFormat="1" applyFont="1" applyFill="1" applyAlignment="1">
      <alignment horizontal="center" vertical="center" wrapText="1"/>
    </xf>
    <xf numFmtId="3" fontId="20" fillId="4" borderId="0" xfId="0" applyNumberFormat="1" applyFont="1" applyFill="1" applyAlignment="1">
      <alignment horizontal="center" vertical="center" wrapText="1"/>
    </xf>
    <xf numFmtId="164" fontId="20" fillId="4" borderId="0" xfId="0" applyNumberFormat="1" applyFont="1" applyFill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20" fillId="9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64" fontId="20" fillId="9" borderId="0" xfId="0" applyNumberFormat="1" applyFont="1" applyFill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164" fontId="18" fillId="9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64" fontId="20" fillId="4" borderId="0" xfId="1" applyNumberFormat="1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3" fontId="18" fillId="4" borderId="1" xfId="0" applyNumberFormat="1" applyFont="1" applyFill="1" applyBorder="1" applyAlignment="1">
      <alignment horizontal="center" vertical="center"/>
    </xf>
    <xf numFmtId="164" fontId="18" fillId="4" borderId="1" xfId="1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 wrapText="1"/>
    </xf>
    <xf numFmtId="3" fontId="20" fillId="7" borderId="0" xfId="0" applyNumberFormat="1" applyFont="1" applyFill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43" fontId="20" fillId="2" borderId="1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3" fontId="20" fillId="9" borderId="0" xfId="0" applyNumberFormat="1" applyFont="1" applyFill="1" applyAlignment="1">
      <alignment horizontal="center" vertical="center"/>
    </xf>
    <xf numFmtId="3" fontId="20" fillId="9" borderId="0" xfId="0" applyNumberFormat="1" applyFont="1" applyFill="1" applyAlignment="1">
      <alignment horizontal="center" vertical="center" wrapText="1"/>
    </xf>
    <xf numFmtId="0" fontId="20" fillId="10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/>
    </xf>
    <xf numFmtId="3" fontId="18" fillId="9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5" fillId="0" borderId="0" xfId="0" applyFont="1"/>
    <xf numFmtId="164" fontId="18" fillId="0" borderId="1" xfId="0" applyNumberFormat="1" applyFont="1" applyBorder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3" fontId="18" fillId="2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3" fontId="18" fillId="2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3" fontId="18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vertical="center" wrapText="1"/>
    </xf>
    <xf numFmtId="3" fontId="20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29" fillId="0" borderId="0" xfId="0" applyFont="1" applyAlignment="1">
      <alignment vertical="center"/>
    </xf>
    <xf numFmtId="3" fontId="18" fillId="9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0" fontId="13" fillId="0" borderId="0" xfId="2" applyNumberFormat="1" applyFont="1" applyAlignment="1">
      <alignment horizontal="center" vertical="center"/>
    </xf>
    <xf numFmtId="10" fontId="13" fillId="0" borderId="0" xfId="0" applyNumberFormat="1" applyFont="1"/>
    <xf numFmtId="0" fontId="9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164" fontId="18" fillId="7" borderId="1" xfId="1" applyNumberFormat="1" applyFont="1" applyFill="1" applyBorder="1" applyAlignment="1">
      <alignment horizontal="center" vertical="center" wrapText="1"/>
    </xf>
    <xf numFmtId="164" fontId="20" fillId="4" borderId="0" xfId="0" applyNumberFormat="1" applyFont="1" applyFill="1" applyAlignment="1">
      <alignment horizontal="center" vertical="center"/>
    </xf>
    <xf numFmtId="164" fontId="20" fillId="7" borderId="0" xfId="1" applyNumberFormat="1" applyFont="1" applyFill="1" applyAlignment="1">
      <alignment horizontal="center" vertical="center"/>
    </xf>
    <xf numFmtId="164" fontId="20" fillId="4" borderId="0" xfId="1" applyNumberFormat="1" applyFont="1" applyFill="1" applyAlignment="1">
      <alignment horizontal="center" vertical="center"/>
    </xf>
    <xf numFmtId="164" fontId="18" fillId="4" borderId="7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 wrapText="1"/>
    </xf>
    <xf numFmtId="43" fontId="20" fillId="0" borderId="1" xfId="2" applyFont="1" applyBorder="1" applyAlignment="1">
      <alignment horizontal="center" vertical="center" wrapText="1"/>
    </xf>
    <xf numFmtId="0" fontId="0" fillId="0" borderId="2" xfId="0" applyBorder="1"/>
    <xf numFmtId="3" fontId="20" fillId="2" borderId="0" xfId="0" applyNumberFormat="1" applyFont="1" applyFill="1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left" vertical="center"/>
    </xf>
    <xf numFmtId="3" fontId="20" fillId="3" borderId="0" xfId="0" applyNumberFormat="1" applyFont="1" applyFill="1" applyAlignment="1">
      <alignment horizontal="left" vertical="center"/>
    </xf>
    <xf numFmtId="3" fontId="20" fillId="2" borderId="1" xfId="0" applyNumberFormat="1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43" fontId="18" fillId="2" borderId="1" xfId="2" applyFont="1" applyFill="1" applyBorder="1" applyAlignment="1">
      <alignment horizontal="center" vertical="center"/>
    </xf>
    <xf numFmtId="43" fontId="18" fillId="3" borderId="1" xfId="2" applyFont="1" applyFill="1" applyBorder="1" applyAlignment="1">
      <alignment horizontal="center" vertical="center"/>
    </xf>
    <xf numFmtId="43" fontId="20" fillId="2" borderId="0" xfId="2" applyFont="1" applyFill="1" applyAlignment="1">
      <alignment horizontal="center" vertical="center" wrapText="1"/>
    </xf>
    <xf numFmtId="43" fontId="20" fillId="7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168" fontId="13" fillId="0" borderId="0" xfId="0" applyNumberFormat="1" applyFont="1" applyAlignment="1">
      <alignment horizontal="right"/>
    </xf>
    <xf numFmtId="167" fontId="24" fillId="5" borderId="0" xfId="3" applyNumberFormat="1" applyFont="1" applyFill="1"/>
    <xf numFmtId="0" fontId="33" fillId="0" borderId="0" xfId="0" applyFont="1" applyAlignment="1">
      <alignment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164" fontId="18" fillId="2" borderId="2" xfId="2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164" fontId="20" fillId="4" borderId="1" xfId="1" applyNumberFormat="1" applyFont="1" applyFill="1" applyBorder="1" applyAlignment="1">
      <alignment horizontal="center" vertical="center" wrapText="1"/>
    </xf>
    <xf numFmtId="0" fontId="34" fillId="0" borderId="2" xfId="0" applyFont="1" applyBorder="1"/>
    <xf numFmtId="0" fontId="18" fillId="4" borderId="0" xfId="0" applyFont="1" applyFill="1" applyAlignment="1">
      <alignment vertical="center"/>
    </xf>
    <xf numFmtId="3" fontId="18" fillId="4" borderId="0" xfId="0" applyNumberFormat="1" applyFont="1" applyFill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 wrapText="1"/>
    </xf>
    <xf numFmtId="3" fontId="18" fillId="1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168" fontId="18" fillId="0" borderId="1" xfId="2" applyNumberFormat="1" applyFont="1" applyBorder="1" applyAlignment="1">
      <alignment horizontal="right" vertical="center" wrapText="1"/>
    </xf>
    <xf numFmtId="43" fontId="2" fillId="0" borderId="0" xfId="2" applyFont="1" applyAlignment="1">
      <alignment horizontal="center" vertical="center"/>
    </xf>
    <xf numFmtId="14" fontId="0" fillId="0" borderId="0" xfId="0" applyNumberFormat="1"/>
    <xf numFmtId="14" fontId="19" fillId="0" borderId="0" xfId="0" applyNumberFormat="1" applyFont="1"/>
    <xf numFmtId="170" fontId="13" fillId="0" borderId="0" xfId="0" applyNumberFormat="1" applyFont="1"/>
    <xf numFmtId="0" fontId="35" fillId="0" borderId="0" xfId="0" applyFont="1"/>
    <xf numFmtId="0" fontId="36" fillId="0" borderId="0" xfId="0" applyFont="1"/>
    <xf numFmtId="164" fontId="37" fillId="0" borderId="0" xfId="0" applyNumberFormat="1" applyFont="1"/>
    <xf numFmtId="164" fontId="37" fillId="5" borderId="0" xfId="1" applyNumberFormat="1" applyFont="1" applyFill="1"/>
    <xf numFmtId="0" fontId="37" fillId="0" borderId="0" xfId="0" applyFont="1"/>
    <xf numFmtId="0" fontId="12" fillId="7" borderId="0" xfId="0" applyFont="1" applyFill="1"/>
    <xf numFmtId="167" fontId="0" fillId="0" borderId="0" xfId="0" applyNumberFormat="1"/>
    <xf numFmtId="167" fontId="19" fillId="0" borderId="0" xfId="0" applyNumberFormat="1" applyFont="1"/>
    <xf numFmtId="168" fontId="20" fillId="0" borderId="0" xfId="2" applyNumberFormat="1" applyFont="1" applyAlignment="1">
      <alignment horizontal="right" vertical="center" wrapText="1"/>
    </xf>
    <xf numFmtId="168" fontId="20" fillId="0" borderId="1" xfId="2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8" borderId="5" xfId="0" applyFont="1" applyFill="1" applyBorder="1" applyAlignment="1">
      <alignment horizontal="center" vertical="center" wrapText="1"/>
    </xf>
    <xf numFmtId="3" fontId="20" fillId="10" borderId="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9" fontId="20" fillId="7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20" fillId="10" borderId="8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10" fontId="20" fillId="9" borderId="1" xfId="2" applyNumberFormat="1" applyFont="1" applyFill="1" applyBorder="1" applyAlignment="1">
      <alignment horizontal="center" vertical="center" wrapText="1"/>
    </xf>
    <xf numFmtId="10" fontId="18" fillId="0" borderId="1" xfId="2" applyNumberFormat="1" applyFont="1" applyBorder="1" applyAlignment="1">
      <alignment horizontal="center" vertical="center" wrapText="1"/>
    </xf>
    <xf numFmtId="164" fontId="20" fillId="9" borderId="1" xfId="0" applyNumberFormat="1" applyFont="1" applyFill="1" applyBorder="1" applyAlignment="1">
      <alignment horizontal="center" vertical="center" wrapText="1"/>
    </xf>
    <xf numFmtId="9" fontId="20" fillId="0" borderId="1" xfId="1" applyFont="1" applyBorder="1" applyAlignment="1">
      <alignment horizontal="center" vertical="center" wrapText="1"/>
    </xf>
    <xf numFmtId="10" fontId="18" fillId="4" borderId="1" xfId="2" applyNumberFormat="1" applyFont="1" applyFill="1" applyBorder="1" applyAlignment="1">
      <alignment horizontal="center" vertical="center" wrapText="1"/>
    </xf>
    <xf numFmtId="9" fontId="18" fillId="4" borderId="1" xfId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/>
    </xf>
    <xf numFmtId="3" fontId="18" fillId="4" borderId="0" xfId="0" applyNumberFormat="1" applyFont="1" applyFill="1" applyAlignment="1">
      <alignment horizontal="center" vertical="center"/>
    </xf>
    <xf numFmtId="170" fontId="13" fillId="0" borderId="0" xfId="0" applyNumberFormat="1" applyFont="1"/>
    <xf numFmtId="0" fontId="35" fillId="0" borderId="0" xfId="0" applyFont="1"/>
    <xf numFmtId="3" fontId="20" fillId="2" borderId="0" xfId="0" applyNumberFormat="1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3" fontId="20" fillId="4" borderId="0" xfId="0" applyNumberFormat="1" applyFont="1" applyFill="1" applyAlignment="1">
      <alignment horizontal="right" vertical="center" wrapText="1"/>
    </xf>
    <xf numFmtId="168" fontId="18" fillId="4" borderId="0" xfId="2" applyNumberFormat="1" applyFont="1" applyFill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/>
    </xf>
    <xf numFmtId="3" fontId="20" fillId="2" borderId="0" xfId="0" applyNumberFormat="1" applyFont="1" applyFill="1" applyAlignment="1">
      <alignment horizontal="right" vertical="center"/>
    </xf>
    <xf numFmtId="3" fontId="20" fillId="4" borderId="0" xfId="0" applyNumberFormat="1" applyFont="1" applyFill="1" applyAlignment="1">
      <alignment horizontal="right" vertical="center"/>
    </xf>
    <xf numFmtId="168" fontId="18" fillId="0" borderId="0" xfId="2" applyNumberFormat="1" applyFont="1" applyFill="1" applyAlignment="1">
      <alignment horizontal="center" vertical="center" wrapText="1"/>
    </xf>
    <xf numFmtId="3" fontId="18" fillId="4" borderId="0" xfId="0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0" fillId="0" borderId="0" xfId="0"/>
    <xf numFmtId="164" fontId="13" fillId="0" borderId="0" xfId="0" applyNumberFormat="1" applyFont="1"/>
    <xf numFmtId="0" fontId="7" fillId="8" borderId="0" xfId="0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justify" vertical="center"/>
    </xf>
    <xf numFmtId="0" fontId="7" fillId="7" borderId="0" xfId="0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/>
    </xf>
    <xf numFmtId="0" fontId="0" fillId="7" borderId="0" xfId="0" applyFill="1" applyBorder="1"/>
    <xf numFmtId="3" fontId="18" fillId="7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justify" vertical="center"/>
    </xf>
    <xf numFmtId="3" fontId="20" fillId="0" borderId="0" xfId="0" applyNumberFormat="1" applyFont="1" applyBorder="1" applyAlignment="1">
      <alignment horizontal="right" vertical="center" wrapText="1"/>
    </xf>
  </cellXfs>
  <cellStyles count="8">
    <cellStyle name="Millares" xfId="2" builtinId="3"/>
    <cellStyle name="Millares 2" xfId="3" xr:uid="{DABB1F90-DC83-4171-A12A-9A630CE87F0F}"/>
    <cellStyle name="Millares 3" xfId="5" xr:uid="{C42CB562-F478-4418-8D49-1252932FA2F0}"/>
    <cellStyle name="Millares 3 2" xfId="7" xr:uid="{664467BF-C7E2-4270-960D-48DBF6BABB29}"/>
    <cellStyle name="Millares 4" xfId="6" xr:uid="{91921078-C263-4366-A44B-00A99B2ABC27}"/>
    <cellStyle name="Millares 5" xfId="4" xr:uid="{C1B0A06F-A30F-4E3A-9285-1BBD328CA33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9.xml"/><Relationship Id="rId138" Type="http://schemas.openxmlformats.org/officeDocument/2006/relationships/externalLink" Target="externalLinks/externalLink123.xml"/><Relationship Id="rId159" Type="http://schemas.openxmlformats.org/officeDocument/2006/relationships/externalLink" Target="externalLinks/externalLink144.xml"/><Relationship Id="rId170" Type="http://schemas.openxmlformats.org/officeDocument/2006/relationships/externalLink" Target="externalLinks/externalLink155.xml"/><Relationship Id="rId191" Type="http://schemas.openxmlformats.org/officeDocument/2006/relationships/externalLink" Target="externalLinks/externalLink176.xml"/><Relationship Id="rId205" Type="http://schemas.openxmlformats.org/officeDocument/2006/relationships/externalLink" Target="externalLinks/externalLink190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9.xml"/><Relationship Id="rId128" Type="http://schemas.openxmlformats.org/officeDocument/2006/relationships/externalLink" Target="externalLinks/externalLink113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81" Type="http://schemas.openxmlformats.org/officeDocument/2006/relationships/externalLink" Target="externalLinks/externalLink166.xml"/><Relationship Id="rId216" Type="http://schemas.openxmlformats.org/officeDocument/2006/relationships/theme" Target="theme/theme1.xml"/><Relationship Id="rId22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9.xml"/><Relationship Id="rId118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24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71" Type="http://schemas.openxmlformats.org/officeDocument/2006/relationships/externalLink" Target="externalLinks/externalLink156.xml"/><Relationship Id="rId192" Type="http://schemas.openxmlformats.org/officeDocument/2006/relationships/externalLink" Target="externalLinks/externalLink177.xml"/><Relationship Id="rId206" Type="http://schemas.openxmlformats.org/officeDocument/2006/relationships/externalLink" Target="externalLinks/externalLink19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61" Type="http://schemas.openxmlformats.org/officeDocument/2006/relationships/externalLink" Target="externalLinks/externalLink146.xml"/><Relationship Id="rId182" Type="http://schemas.openxmlformats.org/officeDocument/2006/relationships/externalLink" Target="externalLinks/externalLink167.xml"/><Relationship Id="rId217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51" Type="http://schemas.openxmlformats.org/officeDocument/2006/relationships/externalLink" Target="externalLinks/externalLink136.xml"/><Relationship Id="rId172" Type="http://schemas.openxmlformats.org/officeDocument/2006/relationships/externalLink" Target="externalLinks/externalLink157.xml"/><Relationship Id="rId193" Type="http://schemas.openxmlformats.org/officeDocument/2006/relationships/externalLink" Target="externalLinks/externalLink178.xml"/><Relationship Id="rId207" Type="http://schemas.openxmlformats.org/officeDocument/2006/relationships/externalLink" Target="externalLinks/externalLink19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20" Type="http://schemas.openxmlformats.org/officeDocument/2006/relationships/externalLink" Target="externalLinks/externalLink105.xml"/><Relationship Id="rId141" Type="http://schemas.openxmlformats.org/officeDocument/2006/relationships/externalLink" Target="externalLinks/externalLink126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7.xml"/><Relationship Id="rId183" Type="http://schemas.openxmlformats.org/officeDocument/2006/relationships/externalLink" Target="externalLinks/externalLink168.xml"/><Relationship Id="rId218" Type="http://schemas.openxmlformats.org/officeDocument/2006/relationships/sharedStrings" Target="sharedStrings.xml"/><Relationship Id="rId24" Type="http://schemas.openxmlformats.org/officeDocument/2006/relationships/externalLink" Target="externalLinks/externalLink9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31" Type="http://schemas.openxmlformats.org/officeDocument/2006/relationships/externalLink" Target="externalLinks/externalLink116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4" Type="http://schemas.openxmlformats.org/officeDocument/2006/relationships/externalLink" Target="externalLinks/externalLink179.xml"/><Relationship Id="rId208" Type="http://schemas.openxmlformats.org/officeDocument/2006/relationships/externalLink" Target="externalLinks/externalLink193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externalLink" Target="externalLinks/externalLink169.xml"/><Relationship Id="rId189" Type="http://schemas.openxmlformats.org/officeDocument/2006/relationships/externalLink" Target="externalLinks/externalLink174.xml"/><Relationship Id="rId219" Type="http://schemas.microsoft.com/office/2017/10/relationships/person" Target="persons/person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9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0.xml"/><Relationship Id="rId209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75.xml"/><Relationship Id="rId204" Type="http://schemas.openxmlformats.org/officeDocument/2006/relationships/externalLink" Target="externalLinks/externalLink189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externalLink" Target="externalLinks/externalLink1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5.xml"/><Relationship Id="rId210" Type="http://schemas.openxmlformats.org/officeDocument/2006/relationships/externalLink" Target="externalLinks/externalLink195.xml"/><Relationship Id="rId215" Type="http://schemas.openxmlformats.org/officeDocument/2006/relationships/externalLink" Target="externalLinks/externalLink200.xml"/><Relationship Id="rId26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54" Type="http://schemas.openxmlformats.org/officeDocument/2006/relationships/externalLink" Target="externalLinks/externalLink139.xml"/><Relationship Id="rId175" Type="http://schemas.openxmlformats.org/officeDocument/2006/relationships/externalLink" Target="externalLinks/externalLink160.xml"/><Relationship Id="rId196" Type="http://schemas.openxmlformats.org/officeDocument/2006/relationships/externalLink" Target="externalLinks/externalLink181.xml"/><Relationship Id="rId200" Type="http://schemas.openxmlformats.org/officeDocument/2006/relationships/externalLink" Target="externalLinks/externalLink185.xml"/><Relationship Id="rId16" Type="http://schemas.openxmlformats.org/officeDocument/2006/relationships/externalLink" Target="externalLinks/externalLink1.xml"/><Relationship Id="rId221" Type="http://schemas.openxmlformats.org/officeDocument/2006/relationships/customXml" Target="../customXml/item1.xml"/><Relationship Id="rId37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44" Type="http://schemas.openxmlformats.org/officeDocument/2006/relationships/externalLink" Target="externalLinks/externalLink129.xml"/><Relationship Id="rId9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150.xml"/><Relationship Id="rId186" Type="http://schemas.openxmlformats.org/officeDocument/2006/relationships/externalLink" Target="externalLinks/externalLink171.xml"/><Relationship Id="rId211" Type="http://schemas.openxmlformats.org/officeDocument/2006/relationships/externalLink" Target="externalLinks/externalLink196.xml"/><Relationship Id="rId27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34" Type="http://schemas.openxmlformats.org/officeDocument/2006/relationships/externalLink" Target="externalLinks/externalLink119.xml"/><Relationship Id="rId8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140.xml"/><Relationship Id="rId176" Type="http://schemas.openxmlformats.org/officeDocument/2006/relationships/externalLink" Target="externalLinks/externalLink161.xml"/><Relationship Id="rId197" Type="http://schemas.openxmlformats.org/officeDocument/2006/relationships/externalLink" Target="externalLinks/externalLink182.xml"/><Relationship Id="rId201" Type="http://schemas.openxmlformats.org/officeDocument/2006/relationships/externalLink" Target="externalLinks/externalLink186.xml"/><Relationship Id="rId222" Type="http://schemas.openxmlformats.org/officeDocument/2006/relationships/customXml" Target="../customXml/item2.xml"/><Relationship Id="rId17" Type="http://schemas.openxmlformats.org/officeDocument/2006/relationships/externalLink" Target="externalLinks/externalLink2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24" Type="http://schemas.openxmlformats.org/officeDocument/2006/relationships/externalLink" Target="externalLinks/externalLink109.xml"/><Relationship Id="rId70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76.xml"/><Relationship Id="rId145" Type="http://schemas.openxmlformats.org/officeDocument/2006/relationships/externalLink" Target="externalLinks/externalLink130.xml"/><Relationship Id="rId166" Type="http://schemas.openxmlformats.org/officeDocument/2006/relationships/externalLink" Target="externalLinks/externalLink151.xml"/><Relationship Id="rId187" Type="http://schemas.openxmlformats.org/officeDocument/2006/relationships/externalLink" Target="externalLinks/externalLink17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97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60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66.xml"/><Relationship Id="rId135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198" Type="http://schemas.openxmlformats.org/officeDocument/2006/relationships/externalLink" Target="externalLinks/externalLink183.xml"/><Relationship Id="rId202" Type="http://schemas.openxmlformats.org/officeDocument/2006/relationships/externalLink" Target="externalLinks/externalLink187.xml"/><Relationship Id="rId223" Type="http://schemas.openxmlformats.org/officeDocument/2006/relationships/customXml" Target="../customXml/item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188" Type="http://schemas.openxmlformats.org/officeDocument/2006/relationships/externalLink" Target="externalLinks/externalLink173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13" Type="http://schemas.openxmlformats.org/officeDocument/2006/relationships/externalLink" Target="externalLinks/externalLink19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25.xml"/><Relationship Id="rId115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9" Type="http://schemas.openxmlformats.org/officeDocument/2006/relationships/externalLink" Target="externalLinks/externalLink184.xml"/><Relationship Id="rId203" Type="http://schemas.openxmlformats.org/officeDocument/2006/relationships/externalLink" Target="externalLinks/externalLink188.xml"/><Relationship Id="rId19" Type="http://schemas.openxmlformats.org/officeDocument/2006/relationships/externalLink" Target="externalLinks/externalLink4.xml"/><Relationship Id="rId224" Type="http://schemas.openxmlformats.org/officeDocument/2006/relationships/customXml" Target="../customXml/item4.xml"/><Relationship Id="rId3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cl%20Reporting/F%20R/SEC%20Filings/10K10Q/BS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mcaamano.IRSA/Local%20Settings/Temporary%20Internet%20Files/OLK8/HISTORICO%20IR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anancias/APSA/2007/06-07/APSA%20Provisi&#243;n%2006-07%20Bce%2023-07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JAMBROS/LOCALS~1/Temp/Utilizaciones%20-%20Condonaciones%20al%2028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MISDOC~1/IRSA/PAPELE~1/NUEVOS~1/INTERC~2/IRSA%20-%20APS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FFEC11\CALCULO%20RESERVA%20LEGAL%2006-08%20C&#237;as%20IR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duria%20APSA/Mis%20Documentos/BACKUP/Sector%20Contable%20-%20Archivos%20Compartidos/An&#225;lisis%20de%20Rubros%20Contables/Deudas%20Comerciales/CONTROL%20PROVEEDORES/An&#225;lisisi%20proveedores%202006-12%20b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puestos%20corpotativo/CRESUD/CRESUD/ganancias/06-2010/09-2009/Dif%20cb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corral/Local%20Settings/Temporary%20Internet%20Files/OLK47/Grafo%20136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Usuarios\ADMINIST\CONTADUR\EXCEL\BALANCE%20MARZO%2005\CACTUS\Cactus%20armado%20bce%2003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vnapoli/Local%20Settings/Temporary%20Internet%20Files/OLK1A/dif%20cbo%2025-01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s\IPI%20trimestr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kviola/My%20Documents/LIAG%20S.A/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ADMINIST\CONTADUR\EXCEL\BALANCE%20JUNIO%2004\CRESUD\BCE%20PUBLICACION\ARMADO\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Control%20de%20Gestion\Comun%20Control%20de%20Gestion\1-%20Vinculadas\1-%20Vinculadas%20Agro\1-a.%20Cactus\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Comun%20Planeamiento%20y%20Control%20de%20Gestion\Rent%20Roll\Rent%20Roll\Rent%20Roll%20originales\2007\Rent%20Roll%200711\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Reportes%20Mensuales/0302/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TODOS\Valuaci&#243;n\Valuaci&#243;n%202015\Pedidos%20Especiales\Malls\Valuaci&#243;n%202014\Pedidos%20Especiales\Malls\Simon%20Properties\Valuaci&#243;n%202011\Automatizacion%20Overview\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SUD\SYS\ADMINIST\CONTADUR\EXCEL\BCE0998\BC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SETIEMBRE%2003/CRESUD/BCE%20PUBLICACION%200903/Bce%20Ajustado/BCE%20DE%20PRESENTACION/BCE%20CRESUD%201202%20AJUSTAD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balance/contabilidad/An&#224;lisis%20de%20cuentas/soporte%20de%20canon%20y%20fpc%20%25%202010-20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Documents%20and%20Settings\vsavon\Desktop\Copia%20de%20Proyecciones%20Shoppings%20-%20v8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AESPOSITO/Desktop/CRESUD%20CONSO%2003-06%20copi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Documents%20and%20Settings/mtenca/My%20Documents/31.03.08/Grupo%20IRSA/IRSA/BS%20DE%20CAMBI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WACC/Generador%20WACC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vazquez/Local%20Settings/Temporary%20Internet%20Files/Content.Outlook/VID0NIBD/PLANILLA%20BIENES%20DE%20CAMBIO%20AP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act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Administracion%20Financiera/Posiciones/2012/03_Mar_2012/Posiciones%20grupo%2030-03-1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ADMINI~1\LOCALS~1\Temp\c.notes.data\Documents%20and%20Settings\Administrator\My%20Documents\Clientes\IRSA\Marzo%2004\Wp\Prestamos\IRSA%20Inv.%20y%20Rep.%20S.A\Auditor&#237;a%20al%2012-2002\Pr&#233;stamos%20Finan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Posiciones%20Grupo%2003-03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5\Tablero%20de%20Control%20Finanzas\Posiciones%20Grupo%2006-07-201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GARRIGA/EXCEL/Bce_1999_2000/Bce_10_1999/Insumos/Consumos_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AFJP/CUADROS/E_2002_2003/Definitivos/balance_anual_0603%20(A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Deuda%20Financiera%20-%20APSA,%20IRSA,%20Cresud/Posiciones%20Grupo%2030-09-201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gcastroluq002/AppData/Local/Aura/5.0/Files/13/AF/bfe0056a-5c0c-4fb2-b1fb-6b744875a391000000000000000000141128/IRSA%20Consolidado%20-Actualizaci&#243;n%20Scoping%20Jun-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Valuaci&#243;n/WACC/Generador%20WACC%20v9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y%20Documents/Alto%20Palermo%20S.A.%20Group/Alto%20Palermo%20S.A/2010/07.%20Proyecto%20IFRS/Papeles/CRESUD%20CONSO%2006-09%20deprotegid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_DICIEMBRE%2003/CRESUD/BCE%20DE%20PUBLICACION/ARMADO/CRESUD%20CONSO%2012-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%20y%20Finanzas%20CYRSA/My%20Documents/Clientes/IRSA/Dic09/Cyrsa/PPC/ANTICIPO%20Y%20DESACOPIOS%20AL%2029.12.09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articulares\Mhyai\Eliane%20-%20Avalia&#231;&#227;o%20da%20Empresa%20-%20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MARZO%2003/CRESUD/ANALISIS%20DE%20CUENTAS/BS%20USO/BS%20USO%20CONSOL%2003-2003%20(AJUST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\Planeamiento%20Cresud\Valuation%20consolidado-%20CRESUD14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CLIENTES%20-%20PREVISION%20CLASA%2003-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An&#225;lisis%20Financiero%20y%20Nuevos%20Negocios\Valuaci&#243;n%20de%20Activos\Valuaci&#243;n%20Activos%20al%2030.06.2016\Armado%20IRSA%20CP%20Consolidado%2006-2016%20v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kruzal/LOCALS~1/Temp/notesC4A9C8/APSA%20-%20PG%20Depreciaciones%20al%2030.06.09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cpasut/AppData/Local/Microsoft/Windows/Temporary%20Internet%20Files/Content.Outlook/QJV2RLYO/Py2014%20-%20BASE%20DAT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Contabilidad/Sector%20Contable%20-%20Archivos%20Compartidos/An&#225;lisis%20de%20Rubros%20Contables/Creditos%20por%20Ventas/Previsi&#243;n%20para%20Incobrables/2007/Utilizaci&#243;n%20al%2030-06-0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PIERRE/BOITEDETRANSFERT/MICP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mar&#231;o%202004/FLUXO_FEV03-simu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%20Pwc/Arcor/Revision%20al%2031_12_2000/Provision%20Ganancias/CANDY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rojetos%20em%20Andamento\Eliane\Avalia&#231;&#227;o\Eliane%20-%20Avalia&#231;&#227;o%20da%20Empresa%20-%20FINA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Planeamiento\Analisis%20de%20Negocios\Comun\Master\Proyectos\APSA\01.%20ARGENTINA\011.%20CENTROS%20COMERCIALES\0111.%20CABA\0111.2.%20CC%20en%20an&#225;lisis\1112-80%20-%20Arcos%20Gourmet\Febrero%202011\Evaluaci&#243;n%20ARCOSV17-%209macro.xlsx?AA23E51C" TargetMode="External"/><Relationship Id="rId1" Type="http://schemas.openxmlformats.org/officeDocument/2006/relationships/externalLinkPath" Target="file:///\\AA23E51C\Evaluaci&#243;n%20ARCOSV17-%209macro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ANALITICO%20CLIENTES%20PAMSA%2006-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808/Fluxo%2014.08.08/FLUXO_14_AGOSTO_08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%20y%20control%20de%20gestion%20apsa\Control%20de%20Gestion\Comun%20Control%20de%20Gestion\3-%20Real%20Estate\1-%20IRSA\3-m.%20Informes%20de%20Renta\EJERCICIO%202009\INFORME%20Marzo%20200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Pedidos%20Especiales/Malls/Reporte%20precios%20autom&#225;ticos%20CC%20v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OLIVIER/FORM2B%20RECA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BUDGETS/LOTUSDAT/FORMS/1998/98AE/DOM/FORM04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Valuaci&#243;n%202013/Estructura%20de%20Capital/An&#225;lisis%20Te&#243;rico%202013/1)%20Estructura%20de%20Capital%20Versi&#243;n%20Nueva%20(Todo%20proporcional%20NAV)%20V.III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smoreno/LOCALS~1/Temp/notesC4A9C8/Proyeccion%20PF09%20Base%20Ganancias%2017-06-0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6%20Fevereiro/FLUXO_FEVEREIRO%2006%20SIMUL%20SFH%20e%20LANCAMENTO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A245ED\2310%20Bal%20%20%20%20%20%2031-03-03%20B2AGRO%20S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Resumen%20Presupuestos%20CAPEX%202015%20vObras(11-02-15)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is%20documentos/1&#176;%20de%20Abril/Bce00/Bce99/1&#176;ABRu-v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juanda/Planillas/informes%20para%20socios/comparativo%20venta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RESUD/BCE%20PUBLICACION/ARMADO/CRESUD%20CONSO%2003-05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osnat_turgeman/Desktop/ifrs_dic_taz0308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2000\LCMM797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1997\LCMM797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a1 - income statement"/>
      <sheetName val="cc"/>
      <sheetName val="Datos"/>
      <sheetName val="FINANCIERO"/>
      <sheetName val="Route, Volume &amp; Margin"/>
      <sheetName val="B1__ESF"/>
      <sheetName val="B3__Notas_ESF"/>
      <sheetName val="A"/>
      <sheetName val="ANEXO_&quot;A&quot;_AXI5"/>
      <sheetName val="CALAMORT_AXI5"/>
      <sheetName val="CALAMORT_HIST5"/>
      <sheetName val="ANEXO_&quot;A&quot;_HISTORICO5"/>
      <sheetName val="PREV_98_MANDADA_REAL_ENE-FEB5"/>
      <sheetName val="MACRO_PARA_MOVDIR5"/>
      <sheetName val="MACRO_PARA_CTA_EXPLOTACION5"/>
      <sheetName val="DAR_FORMATO5"/>
      <sheetName val="MACRO_PARA_AXI5"/>
      <sheetName val="MACRO_PARA_IIBB5"/>
      <sheetName val="CTF_20045"/>
      <sheetName val="Cross_Bdr4"/>
      <sheetName val="Cycle_Time_Graph4"/>
      <sheetName val="A_Distribuir4"/>
      <sheetName val="ESP_SAP3"/>
      <sheetName val="Resumen_INC2"/>
      <sheetName val="1__Analítico2"/>
      <sheetName val="BASE_1706"/>
      <sheetName val="Linha_do_Tempo_do_Projeto"/>
      <sheetName val="Hoja_Llave"/>
      <sheetName val="Driver_Data_B2022 (2)"/>
      <sheetName val="Master"/>
      <sheetName val="IMPACopc5A"/>
      <sheetName val="BCE"/>
      <sheetName val="Report 1"/>
      <sheetName val="Rappel"/>
      <sheetName val="PL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  <sheetName val="EOAF_03-02_AxI"/>
      <sheetName val="BALANCE_RESUMIDO"/>
      <sheetName val="bs__de_uso"/>
      <sheetName val="3.INPUT ACT"/>
      <sheetName val="promes"/>
      <sheetName val="gan-3|1 prev inc"/>
      <sheetName val="Fig3"/>
      <sheetName val="Fig4"/>
      <sheetName val="clean"/>
      <sheetName val="BuilupInic"/>
      <sheetName val="analisis 1-01 a 6-01"/>
      <sheetName val="B"/>
      <sheetName val="0| LIV GERA (PBC)"/>
      <sheetName val="ESP_SAP_20093"/>
      <sheetName val="SAP_20103"/>
      <sheetName val="Tributos_diferidos_Conso3"/>
      <sheetName val="Tributos_diferidos_aging_ANG3"/>
      <sheetName val="Tributos_diferidos_aging_UMA3"/>
      <sheetName val="Emprestimos_aging_C3"/>
      <sheetName val="MAQ_Y_EQ_-ROS_3"/>
      <sheetName val="Current_Book_to_Tax3"/>
      <sheetName val="NOTA_1-2-33"/>
      <sheetName val="Comp_x_Hotel_x_Semana3"/>
      <sheetName val="bandas_ene20103"/>
      <sheetName val="apertura_de_gastos3"/>
      <sheetName val="6120_VAT__WHT_GL_Accounts_WHT_2"/>
      <sheetName val="Pivot_table_maker2"/>
      <sheetName val="Sumas y Saldos"/>
      <sheetName val="INDICE-TR"/>
      <sheetName val="DOH"/>
      <sheetName val="NOV"/>
      <sheetName val="IRR_sponsor1"/>
      <sheetName val="ACM_IMPUESTOS1"/>
      <sheetName val="Labour_Summary"/>
      <sheetName val="EEFF HISTORICOS "/>
      <sheetName val="Cover"/>
      <sheetName val="BG DIC 2002"/>
      <sheetName val="Base"/>
      <sheetName val="4-RCDP-2001"/>
      <sheetName val="c_r_b"/>
      <sheetName val="TOTAL BCAS"/>
      <sheetName val="Pnl-10"/>
      <sheetName val="20"/>
      <sheetName val="3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F-8(FSA)"/>
      <sheetName val="L"/>
      <sheetName val="M MM"/>
      <sheetName val="10"/>
      <sheetName val="30a"/>
      <sheetName val="30-Note"/>
      <sheetName val="U-2"/>
      <sheetName val="DEF 2004"/>
      <sheetName val="C-VI-4C (Gts Admon)"/>
      <sheetName val="Base de Datos"/>
      <sheetName val="Cifras Año Anterior"/>
      <sheetName val="Inicio"/>
      <sheetName val="C-VI-4B (Gts Fijos)"/>
      <sheetName val="Cifras Presupuesto"/>
      <sheetName val="C-VI-4A (Gts Variables)"/>
      <sheetName val="A Distribuir"/>
      <sheetName val="Workings-AUD"/>
      <sheetName val="TYQ"/>
      <sheetName val="1"/>
      <sheetName val="16"/>
      <sheetName val="50"/>
      <sheetName val="Pallet_info7"/>
      <sheetName val="Holdings_Revenue7"/>
      <sheetName val="Pallet_Volume7"/>
      <sheetName val="Cycle_Time_info7"/>
      <sheetName val="Cycle_Time_Graph7"/>
      <sheetName val="Financial_Info7"/>
      <sheetName val="Ret_&amp;_Iss_info7"/>
      <sheetName val="__7"/>
      <sheetName val="___7"/>
      <sheetName val="Cross_Bdr7"/>
      <sheetName val="Print_Ret_to_iss_&amp;_Cross_Bdr7"/>
      <sheetName val="Print_Sales_N_A_&amp;_EVA7"/>
      <sheetName val="Print_Work_Cap_&amp;_Debt_Tot_Ass7"/>
      <sheetName val="Print_Times_Int_Earn_&amp;_Net_Pro7"/>
      <sheetName val="MAQ_Y_EQ_-ROS_4"/>
      <sheetName val="Tributos_diferidos_Conso4"/>
      <sheetName val="Tributos_diferidos_aging_ANG4"/>
      <sheetName val="Tributos_diferidos_aging_UMA4"/>
      <sheetName val="Emprestimos_aging_C4"/>
      <sheetName val="ESP_SAP_20094"/>
      <sheetName val="SAP_20104"/>
      <sheetName val="Comp_x_Hotel_x_Semana4"/>
      <sheetName val="Current_Book_to_Tax4"/>
      <sheetName val="NOTA_1-2-34"/>
      <sheetName val="apertura_de_gastos4"/>
      <sheetName val="bandas_ene20104"/>
      <sheetName val="6120_VAT__WHT_GL_Accounts_WHT_3"/>
      <sheetName val="Pivot_table_maker3"/>
      <sheetName val="FS_C_V2"/>
      <sheetName val="762-9|4_Julius_Bar_Inv2"/>
      <sheetName val="Pallet_info8"/>
      <sheetName val="Holdings_Revenue8"/>
      <sheetName val="Pallet_Volume8"/>
      <sheetName val="Cycle_Time_info8"/>
      <sheetName val="Cycle_Time_Graph8"/>
      <sheetName val="Financial_Info8"/>
      <sheetName val="Ret_&amp;_Iss_info8"/>
      <sheetName val="__8"/>
      <sheetName val="___8"/>
      <sheetName val="Cross_Bdr8"/>
      <sheetName val="Print_Ret_to_iss_&amp;_Cross_Bdr8"/>
      <sheetName val="Print_Sales_N_A_&amp;_EVA8"/>
      <sheetName val="Print_Work_Cap_&amp;_Debt_Tot_Ass8"/>
      <sheetName val="Print_Times_Int_Earn_&amp;_Net_Pro8"/>
      <sheetName val="MAQ_Y_EQ_-ROS_5"/>
      <sheetName val="ESP_SAP_20095"/>
      <sheetName val="SAP_20105"/>
      <sheetName val="Tributos_diferidos_Conso5"/>
      <sheetName val="Tributos_diferidos_aging_ANG5"/>
      <sheetName val="Tributos_diferidos_aging_UMA5"/>
      <sheetName val="Emprestimos_aging_C5"/>
      <sheetName val="NOTA_1-2-35"/>
      <sheetName val="Current_Book_to_Tax5"/>
      <sheetName val="Comp_x_Hotel_x_Semana5"/>
      <sheetName val="bandas_ene20105"/>
      <sheetName val="apertura_de_gastos5"/>
      <sheetName val="6120_VAT__WHT_GL_Accounts_WHT_4"/>
      <sheetName val="Pivot_table_maker4"/>
      <sheetName val="Deuda_Bancaria_(2)2"/>
      <sheetName val="Tablas_Gráficos2"/>
      <sheetName val="Bridge_Resultado2"/>
      <sheetName val="Bridge_Ventas2"/>
      <sheetName val="FS_C_V3"/>
      <sheetName val="ESP_SAP2"/>
      <sheetName val="762-9|4_Julius_Bar_Inv3"/>
      <sheetName val="3__Evol__Susc_2"/>
      <sheetName val="DOH_TOTAL2"/>
      <sheetName val="ADD_PL_MONTHLY2"/>
      <sheetName val="ADC_PL_MONTHLY2"/>
      <sheetName val="HO_Marketing2"/>
      <sheetName val="IRR_sponsor2"/>
      <sheetName val="EOAF_03-02_AxI1"/>
      <sheetName val="BALANCE_RESUMIDO1"/>
      <sheetName val="ACM_IMPUESTOS2"/>
      <sheetName val="Ventas__11-20182"/>
      <sheetName val="Compras__11-20182"/>
      <sheetName val="bs__de_uso1"/>
      <sheetName val="DR4_Pop_1Q04"/>
      <sheetName val="art64_cons"/>
      <sheetName val="OTR_CRED_"/>
      <sheetName val="Sumas_y_Saldos"/>
      <sheetName val="Cross_Bdr9"/>
      <sheetName val="Cycle_Time_Graph9"/>
      <sheetName val="Pallet_info9"/>
      <sheetName val="Holdings_Revenue9"/>
      <sheetName val="Pallet_Volume9"/>
      <sheetName val="Cycle_Time_info9"/>
      <sheetName val="Financial_Info9"/>
      <sheetName val="Ret_&amp;_Iss_info9"/>
      <sheetName val="__9"/>
      <sheetName val="___9"/>
      <sheetName val="Print_Ret_to_iss_&amp;_Cross_Bdr9"/>
      <sheetName val="Print_Sales_N_A_&amp;_EVA9"/>
      <sheetName val="Print_Work_Cap_&amp;_Debt_Tot_Ass9"/>
      <sheetName val="Print_Times_Int_Earn_&amp;_Net_Pro9"/>
      <sheetName val="MAQ_Y_EQ_-ROS_6"/>
      <sheetName val="ESP_SAP_20096"/>
      <sheetName val="SAP_20106"/>
      <sheetName val="Tributos_diferidos_Conso6"/>
      <sheetName val="Tributos_diferidos_aging_ANG6"/>
      <sheetName val="Tributos_diferidos_aging_UMA6"/>
      <sheetName val="Emprestimos_aging_C6"/>
      <sheetName val="NOTA_1-2-36"/>
      <sheetName val="Current_Book_to_Tax6"/>
      <sheetName val="Comp_x_Hotel_x_Semana6"/>
      <sheetName val="bandas_ene20106"/>
      <sheetName val="apertura_de_gastos6"/>
      <sheetName val="6120_VAT__WHT_GL_Accounts_WHT_5"/>
      <sheetName val="Pivot_table_maker5"/>
      <sheetName val="Deuda_Bancaria_(2)3"/>
      <sheetName val="Tablas_Gráficos3"/>
      <sheetName val="Bridge_Resultado3"/>
      <sheetName val="Bridge_Ventas3"/>
      <sheetName val="FS_C_V4"/>
      <sheetName val="ESP_SAP3"/>
      <sheetName val="762-9|4_Julius_Bar_Inv4"/>
      <sheetName val="3__Evol__Susc_3"/>
      <sheetName val="DOH_TOTAL3"/>
      <sheetName val="ADD_PL_MONTHLY3"/>
      <sheetName val="ADC_PL_MONTHLY3"/>
      <sheetName val="HO_Marketing3"/>
      <sheetName val="IRR_sponsor3"/>
      <sheetName val="EOAF_03-02_AxI2"/>
      <sheetName val="BALANCE_RESUMIDO2"/>
      <sheetName val="ACM_IMPUESTOS3"/>
      <sheetName val="Ventas__11-20183"/>
      <sheetName val="Compras__11-20183"/>
      <sheetName val="bs__de_uso2"/>
      <sheetName val="DR4_Pop_1Q041"/>
      <sheetName val="art64_cons1"/>
      <sheetName val="c_r_b1"/>
      <sheetName val="Labour_Summary1"/>
      <sheetName val="OTR_CRED_1"/>
      <sheetName val="Sumas_y_Saldos1"/>
      <sheetName val="maerev"/>
      <sheetName val="REFERENCIADO"/>
      <sheetName val="Tango AN 31-12-02"/>
      <sheetName val="Download 11_12_02"/>
      <sheetName val="FLS_Clients_to_ESS_Regions"/>
      <sheetName val="TESTE"/>
      <sheetName val="CIT_Atento_Brasil_0320"/>
      <sheetName val="CIT_Atento_Brasil_0920"/>
      <sheetName val="CIT_R_Brasil_0320"/>
      <sheetName val="CIT_SCP_0320"/>
      <sheetName val="CIT_R_Brasil_0920"/>
      <sheetName val="CIT_SCP_0920"/>
      <sheetName val="CIT_Interfile_Serviços_032020"/>
      <sheetName val="CIT_Interfile_0920"/>
      <sheetName val="CIT_Interservicer_032020"/>
      <sheetName val="CIT_Interservicer_0920"/>
      <sheetName val="Recálculo_de_vacaciones"/>
      <sheetName val="Recálculo_de_vacaciones1"/>
      <sheetName val="CIT_Atento_Brasil_03201"/>
      <sheetName val="CIT_Atento_Brasil_09201"/>
      <sheetName val="CIT_R_Brasil_03201"/>
      <sheetName val="CIT_SCP_03201"/>
      <sheetName val="CIT_R_Brasil_09201"/>
      <sheetName val="CIT_SCP_09201"/>
      <sheetName val="CIT_Interfile_Serviços_0320201"/>
      <sheetName val="CIT_Interfile_09201"/>
      <sheetName val="CIT_Interservicer_0320201"/>
      <sheetName val="CIT_Interservicer_09201"/>
      <sheetName val="Perdidas fiscales y exces"/>
      <sheetName val="Inv Acciones"/>
      <sheetName val="Indemnizaciones"/>
      <sheetName val="Calculo limite - Opcion 1 y 2"/>
      <sheetName val="Listas"/>
      <sheetName val="ipc"/>
      <sheetName val="Basic Input"/>
      <sheetName val="SICORE"/>
      <sheetName val="Bce SySaldos Inicial"/>
      <sheetName val="Cross_Bdr10"/>
      <sheetName val="Cycle_Time_Graph10"/>
      <sheetName val="Pallet_info10"/>
      <sheetName val="Holdings_Revenue10"/>
      <sheetName val="Pallet_Volume10"/>
      <sheetName val="Cycle_Time_info10"/>
      <sheetName val="Financial_Info10"/>
      <sheetName val="Ret_&amp;_Iss_info10"/>
      <sheetName val="__10"/>
      <sheetName val="___10"/>
      <sheetName val="Print_Ret_to_iss_&amp;_Cross_Bdr10"/>
      <sheetName val="Print_Sales_N_A_&amp;_EVA10"/>
      <sheetName val="Print_Work_Cap_&amp;_Debt_Tot_Ass10"/>
      <sheetName val="Print_Times_Int_Earn_&amp;_Net_Pr10"/>
      <sheetName val="MAQ_Y_EQ_-ROS_7"/>
      <sheetName val="ESP_SAP_20097"/>
      <sheetName val="SAP_20107"/>
      <sheetName val="Tributos_diferidos_Conso7"/>
      <sheetName val="Tributos_diferidos_aging_ANG7"/>
      <sheetName val="Tributos_diferidos_aging_UMA7"/>
      <sheetName val="Emprestimos_aging_C7"/>
      <sheetName val="NOTA_1-2-37"/>
      <sheetName val="Current_Book_to_Tax7"/>
      <sheetName val="Comp_x_Hotel_x_Semana7"/>
      <sheetName val="bandas_ene20107"/>
      <sheetName val="apertura_de_gastos7"/>
      <sheetName val="6120_VAT__WHT_GL_Accounts_WHT_6"/>
      <sheetName val="Pivot_table_maker6"/>
      <sheetName val="Deuda_Bancaria_(2)4"/>
      <sheetName val="Tablas_Gráficos4"/>
      <sheetName val="Bridge_Resultado4"/>
      <sheetName val="Bridge_Ventas4"/>
      <sheetName val="FS_C_V5"/>
      <sheetName val="ESP_SAP4"/>
      <sheetName val="762-9|4_Julius_Bar_Inv5"/>
      <sheetName val="3__Evol__Susc_4"/>
      <sheetName val="DOH_TOTAL4"/>
      <sheetName val="ADD_PL_MONTHLY4"/>
      <sheetName val="ADC_PL_MONTHLY4"/>
      <sheetName val="HO_Marketing4"/>
      <sheetName val="IRR_sponsor4"/>
      <sheetName val="EOAF_03-02_AxI3"/>
      <sheetName val="BALANCE_RESUMIDO3"/>
      <sheetName val="ACM_IMPUESTOS4"/>
      <sheetName val="Ventas__11-20184"/>
      <sheetName val="Compras__11-20184"/>
      <sheetName val="bs__de_uso3"/>
      <sheetName val="DR4_Pop_1Q042"/>
      <sheetName val="art64_cons2"/>
      <sheetName val="c_r_b2"/>
      <sheetName val="Labour_Summary2"/>
      <sheetName val="OTR_CRED_2"/>
      <sheetName val="Sumas_y_Saldos2"/>
      <sheetName val="Cover Page"/>
      <sheetName val="IVA Compras"/>
      <sheetName val="products annual"/>
      <sheetName val="DIA03"/>
      <sheetName val="DRW08"/>
      <sheetName val="03.Depósitos a Plazos a Dic"/>
      <sheetName val="Flete 104"/>
      <sheetName val="#REF"/>
      <sheetName val="ACTINT"/>
      <sheetName val="empvin2"/>
      <sheetName val="GYp"/>
      <sheetName val="rei"/>
      <sheetName val="ocxc"/>
      <sheetName val="ocxp"/>
      <sheetName val="imye"/>
      <sheetName val="Results from Nov 98"/>
      <sheetName val="산근"/>
      <sheetName val="DATA GRAFICAS"/>
      <sheetName val="Data &amp; Calc's"/>
      <sheetName val="BASERENT"/>
      <sheetName val="NOMISPS"/>
      <sheetName val="PAGOS DIRECTOS"/>
      <sheetName val="BASE DATOS"/>
      <sheetName val="GENERAL LEDGER ACCOUNT"/>
      <sheetName val="DEBIT NOTES"/>
      <sheetName val="PAYROLL"/>
      <sheetName val="GERMANY"/>
      <sheetName val="TABLE LCA"/>
      <sheetName val="TABLE HOUSING CONT."/>
      <sheetName val="CAYMAN ISLANDS"/>
      <sheetName val="EEFF_HISTORICOS_"/>
      <sheetName val="Auxiliar_de_Inventarios"/>
      <sheetName val="Imob custo"/>
      <sheetName val="Pallet_info12"/>
      <sheetName val="Holdings_Revenue12"/>
      <sheetName val="Pallet_Volume12"/>
      <sheetName val="Cycle_Time_info12"/>
      <sheetName val="Cycle_Time_Graph12"/>
      <sheetName val="Financial_Info12"/>
      <sheetName val="Ret_&amp;_Iss_info12"/>
      <sheetName val="__12"/>
      <sheetName val="___12"/>
      <sheetName val="Cross_Bdr12"/>
      <sheetName val="Print_Ret_to_iss_&amp;_Cross_Bdr12"/>
      <sheetName val="Print_Sales_N_A_&amp;_EVA12"/>
      <sheetName val="Print_Work_Cap_&amp;_Debt_Tot_Ass12"/>
      <sheetName val="Print_Times_Int_Earn_&amp;_Net_Pr12"/>
      <sheetName val="ESP_SAP_20099"/>
      <sheetName val="SAP_20109"/>
      <sheetName val="Tributos_diferidos_Conso9"/>
      <sheetName val="Tributos_diferidos_aging_ANG9"/>
      <sheetName val="Tributos_diferidos_aging_UMA9"/>
      <sheetName val="Emprestimos_aging_C9"/>
      <sheetName val="MAQ_Y_EQ_-ROS_9"/>
      <sheetName val="NOTA_1-2-39"/>
      <sheetName val="Current_Book_to_Tax9"/>
      <sheetName val="Comp_x_Hotel_x_Semana9"/>
      <sheetName val="bandas_ene20109"/>
      <sheetName val="apertura_de_gastos9"/>
      <sheetName val="6120_VAT__WHT_GL_Accounts_WHT_8"/>
      <sheetName val="Pivot_table_maker8"/>
      <sheetName val="Deuda_Bancaria_(2)6"/>
      <sheetName val="FS_C_V7"/>
      <sheetName val="Tablas_Gráficos6"/>
      <sheetName val="Bridge_Resultado6"/>
      <sheetName val="Bridge_Ventas6"/>
      <sheetName val="ESP_SAP6"/>
      <sheetName val="762-9|4_Julius_Bar_Inv7"/>
      <sheetName val="3__Evol__Susc_6"/>
      <sheetName val="DOH_TOTAL6"/>
      <sheetName val="ADD_PL_MONTHLY6"/>
      <sheetName val="ADC_PL_MONTHLY6"/>
      <sheetName val="HO_Marketing6"/>
      <sheetName val="Ventas__11-20186"/>
      <sheetName val="Compras__11-20186"/>
      <sheetName val="IRR_sponsor6"/>
      <sheetName val="ACM_IMPUESTOS6"/>
      <sheetName val="EOAF_03-02_AxI5"/>
      <sheetName val="BALANCE_RESUMIDO5"/>
      <sheetName val="bs__de_uso5"/>
      <sheetName val="c_r_b4"/>
      <sheetName val="DR4_Pop_1Q044"/>
      <sheetName val="art64_cons4"/>
      <sheetName val="Labour_Summary4"/>
      <sheetName val="OTR_CRED_4"/>
      <sheetName val="Sumas_y_Saldos4"/>
      <sheetName val="Dot_-Rem1"/>
      <sheetName val="Presupuesto_Anual1"/>
      <sheetName val="0|_LIV_GERA_(PBC)1"/>
      <sheetName val="Conciliacioon_ret_SUSS1"/>
      <sheetName val="Pallet_info11"/>
      <sheetName val="Holdings_Revenue11"/>
      <sheetName val="Pallet_Volume11"/>
      <sheetName val="Cycle_Time_info11"/>
      <sheetName val="Cycle_Time_Graph11"/>
      <sheetName val="Financial_Info11"/>
      <sheetName val="Ret_&amp;_Iss_info11"/>
      <sheetName val="__11"/>
      <sheetName val="___11"/>
      <sheetName val="Cross_Bdr11"/>
      <sheetName val="Print_Ret_to_iss_&amp;_Cross_Bdr11"/>
      <sheetName val="Print_Sales_N_A_&amp;_EVA11"/>
      <sheetName val="Print_Work_Cap_&amp;_Debt_Tot_Ass11"/>
      <sheetName val="Print_Times_Int_Earn_&amp;_Net_Pr11"/>
      <sheetName val="ESP_SAP_20098"/>
      <sheetName val="SAP_20108"/>
      <sheetName val="Tributos_diferidos_Conso8"/>
      <sheetName val="Tributos_diferidos_aging_ANG8"/>
      <sheetName val="Tributos_diferidos_aging_UMA8"/>
      <sheetName val="Emprestimos_aging_C8"/>
      <sheetName val="MAQ_Y_EQ_-ROS_8"/>
      <sheetName val="NOTA_1-2-38"/>
      <sheetName val="Current_Book_to_Tax8"/>
      <sheetName val="Comp_x_Hotel_x_Semana8"/>
      <sheetName val="bandas_ene20108"/>
      <sheetName val="apertura_de_gastos8"/>
      <sheetName val="6120_VAT__WHT_GL_Accounts_WHT_7"/>
      <sheetName val="Pivot_table_maker7"/>
      <sheetName val="Deuda_Bancaria_(2)5"/>
      <sheetName val="FS_C_V6"/>
      <sheetName val="Tablas_Gráficos5"/>
      <sheetName val="Bridge_Resultado5"/>
      <sheetName val="Bridge_Ventas5"/>
      <sheetName val="ESP_SAP5"/>
      <sheetName val="762-9|4_Julius_Bar_Inv6"/>
      <sheetName val="3__Evol__Susc_5"/>
      <sheetName val="DOH_TOTAL5"/>
      <sheetName val="ADD_PL_MONTHLY5"/>
      <sheetName val="ADC_PL_MONTHLY5"/>
      <sheetName val="HO_Marketing5"/>
      <sheetName val="Ventas__11-20185"/>
      <sheetName val="Compras__11-20185"/>
      <sheetName val="IRR_sponsor5"/>
      <sheetName val="ACM_IMPUESTOS5"/>
      <sheetName val="EOAF_03-02_AxI4"/>
      <sheetName val="BALANCE_RESUMIDO4"/>
      <sheetName val="bs__de_uso4"/>
      <sheetName val="c_r_b3"/>
      <sheetName val="DR4_Pop_1Q043"/>
      <sheetName val="art64_cons3"/>
      <sheetName val="Labour_Summary3"/>
      <sheetName val="OTR_CRED_3"/>
      <sheetName val="Sumas_y_Saldos3"/>
      <sheetName val="Dot_-Rem"/>
      <sheetName val="Presupuesto_Anual"/>
      <sheetName val="0|_LIV_GERA_(PBC)"/>
      <sheetName val="Conciliacioon_ret_SUSS"/>
      <sheetName val="Pallet_info14"/>
      <sheetName val="Holdings_Revenue14"/>
      <sheetName val="Pallet_Volume14"/>
      <sheetName val="Cycle_Time_info14"/>
      <sheetName val="Cycle_Time_Graph14"/>
      <sheetName val="Financial_Info14"/>
      <sheetName val="Ret_&amp;_Iss_info14"/>
      <sheetName val="__14"/>
      <sheetName val="___14"/>
      <sheetName val="Cross_Bdr14"/>
      <sheetName val="Print_Ret_to_iss_&amp;_Cross_Bdr14"/>
      <sheetName val="Print_Sales_N_A_&amp;_EVA14"/>
      <sheetName val="Print_Work_Cap_&amp;_Debt_Tot_Ass14"/>
      <sheetName val="Print_Times_Int_Earn_&amp;_Net_Pr14"/>
      <sheetName val="ESP_SAP_200911"/>
      <sheetName val="SAP_201011"/>
      <sheetName val="Tributos_diferidos_Conso11"/>
      <sheetName val="Tributos_diferidos_aging_ANG11"/>
      <sheetName val="Tributos_diferidos_aging_UMA11"/>
      <sheetName val="Emprestimos_aging_C11"/>
      <sheetName val="MAQ_Y_EQ_-ROS_11"/>
      <sheetName val="NOTA_1-2-311"/>
      <sheetName val="Current_Book_to_Tax11"/>
      <sheetName val="Comp_x_Hotel_x_Semana11"/>
      <sheetName val="bandas_ene201011"/>
      <sheetName val="apertura_de_gastos11"/>
      <sheetName val="6120_VAT__WHT_GL_Accounts_WHT10"/>
      <sheetName val="Pivot_table_maker10"/>
      <sheetName val="Deuda_Bancaria_(2)8"/>
      <sheetName val="Tablas_Gráficos8"/>
      <sheetName val="Bridge_Resultado8"/>
      <sheetName val="Bridge_Ventas8"/>
      <sheetName val="FS_C_V9"/>
      <sheetName val="ESP_SAP8"/>
      <sheetName val="762-9|4_Julius_Bar_Inv9"/>
      <sheetName val="3__Evol__Susc_8"/>
      <sheetName val="DOH_TOTAL8"/>
      <sheetName val="ADD_PL_MONTHLY8"/>
      <sheetName val="ADC_PL_MONTHLY8"/>
      <sheetName val="HO_Marketing8"/>
      <sheetName val="IRR_sponsor8"/>
      <sheetName val="EOAF_03-02_AxI7"/>
      <sheetName val="BALANCE_RESUMIDO7"/>
      <sheetName val="ACM_IMPUESTOS8"/>
      <sheetName val="Ventas__11-20188"/>
      <sheetName val="Compras__11-20188"/>
      <sheetName val="bs__de_uso7"/>
      <sheetName val="c_r_b6"/>
      <sheetName val="DR4_Pop_1Q046"/>
      <sheetName val="art64_cons6"/>
      <sheetName val="Labour_Summary6"/>
      <sheetName val="OTR_CRED_6"/>
      <sheetName val="Sumas_y_Saldos6"/>
      <sheetName val="Recálculo_de_vacaciones3"/>
      <sheetName val="Pallet_info13"/>
      <sheetName val="Holdings_Revenue13"/>
      <sheetName val="Pallet_Volume13"/>
      <sheetName val="Cycle_Time_info13"/>
      <sheetName val="Cycle_Time_Graph13"/>
      <sheetName val="Financial_Info13"/>
      <sheetName val="Ret_&amp;_Iss_info13"/>
      <sheetName val="__13"/>
      <sheetName val="___13"/>
      <sheetName val="Cross_Bdr13"/>
      <sheetName val="Print_Ret_to_iss_&amp;_Cross_Bdr13"/>
      <sheetName val="Print_Sales_N_A_&amp;_EVA13"/>
      <sheetName val="Print_Work_Cap_&amp;_Debt_Tot_Ass13"/>
      <sheetName val="Print_Times_Int_Earn_&amp;_Net_Pr13"/>
      <sheetName val="ESP_SAP_200910"/>
      <sheetName val="SAP_201010"/>
      <sheetName val="MAQ_Y_EQ_-ROS_10"/>
      <sheetName val="Tributos_diferidos_Conso10"/>
      <sheetName val="Tributos_diferidos_aging_ANG10"/>
      <sheetName val="Tributos_diferidos_aging_UMA10"/>
      <sheetName val="Emprestimos_aging_C10"/>
      <sheetName val="NOTA_1-2-310"/>
      <sheetName val="Current_Book_to_Tax10"/>
      <sheetName val="Comp_x_Hotel_x_Semana10"/>
      <sheetName val="FS_C_V8"/>
      <sheetName val="bandas_ene201010"/>
      <sheetName val="apertura_de_gastos10"/>
      <sheetName val="6120_VAT__WHT_GL_Accounts_WHT_9"/>
      <sheetName val="Pivot_table_maker9"/>
      <sheetName val="762-9|4_Julius_Bar_Inv8"/>
      <sheetName val="3__Evol__Susc_7"/>
      <sheetName val="Tablas_Gráficos7"/>
      <sheetName val="Bridge_Resultado7"/>
      <sheetName val="Bridge_Ventas7"/>
      <sheetName val="ESP_SAP7"/>
      <sheetName val="Deuda_Bancaria_(2)7"/>
      <sheetName val="EOAF_03-02_AxI6"/>
      <sheetName val="BALANCE_RESUMIDO6"/>
      <sheetName val="HO_Marketing7"/>
      <sheetName val="DOH_TOTAL7"/>
      <sheetName val="ADD_PL_MONTHLY7"/>
      <sheetName val="ADC_PL_MONTHLY7"/>
      <sheetName val="IRR_sponsor7"/>
      <sheetName val="ACM_IMPUESTOS7"/>
      <sheetName val="Ventas__11-20187"/>
      <sheetName val="Compras__11-20187"/>
      <sheetName val="bs__de_uso6"/>
      <sheetName val="art64_cons5"/>
      <sheetName val="c_r_b5"/>
      <sheetName val="Labour_Summary5"/>
      <sheetName val="OTR_CRED_5"/>
      <sheetName val="Recálculo_de_vacaciones2"/>
      <sheetName val="CIT_Atento_Brasil_03202"/>
      <sheetName val="CIT_Atento_Brasil_09202"/>
      <sheetName val="CIT_R_Brasil_03202"/>
      <sheetName val="CIT_SCP_03202"/>
      <sheetName val="CIT_R_Brasil_09202"/>
      <sheetName val="CIT_SCP_09202"/>
      <sheetName val="CIT_Interfile_Serviços_0320202"/>
      <sheetName val="CIT_Interfile_09202"/>
      <sheetName val="CIT_Interservicer_0320202"/>
      <sheetName val="CIT_Interservicer_09202"/>
      <sheetName val="DR4_Pop_1Q045"/>
      <sheetName val="Sumas_y_Saldos5"/>
      <sheetName val="Dot_-Rem2"/>
      <sheetName val="Presupuesto_Anual2"/>
      <sheetName val="0|_LIV_GERA_(PBC)2"/>
      <sheetName val="Conciliacioon_ret_SUSS2"/>
      <sheetName val="3_INPUT_ACT"/>
      <sheetName val="gan-3|1_prev_inc"/>
      <sheetName val="analisis_1-01_a_6-01"/>
      <sheetName val="BG_DIC_2002"/>
      <sheetName val="CIT_Atento_Brasil_03203"/>
      <sheetName val="CIT_Atento_Brasil_09203"/>
      <sheetName val="CIT_R_Brasil_03203"/>
      <sheetName val="CIT_SCP_03203"/>
      <sheetName val="CIT_R_Brasil_09203"/>
      <sheetName val="CIT_SCP_09203"/>
      <sheetName val="CIT_Interfile_Serviços_0320203"/>
      <sheetName val="CIT_Interfile_09203"/>
      <sheetName val="CIT_Interservicer_0320203"/>
      <sheetName val="CIT_Interservicer_09203"/>
      <sheetName val="Dot_-Rem3"/>
      <sheetName val="Presupuesto_Anual3"/>
      <sheetName val="0|_LIV_GERA_(PBC)3"/>
      <sheetName val="Conciliacioon_ret_SUSS3"/>
      <sheetName val="Auxiliar_de_Inventarios1"/>
      <sheetName val="3_INPUT_ACT1"/>
      <sheetName val="gan-3|1_prev_inc1"/>
      <sheetName val="analisis_1-01_a_6-011"/>
      <sheetName val="EEFF_HISTORICOS_1"/>
      <sheetName val="BG_DIC_20021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6">
        <row r="23">
          <cell r="B23" t="str">
            <v>Physical Utilization of 94.0% is up from 90.2% in the prior period.  The increase is due to a depot holding decrease of 3.3 million  to 2.3 million pallets.</v>
          </cell>
        </row>
      </sheetData>
      <sheetData sheetId="15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8" refreshError="1"/>
      <sheetData sheetId="189" refreshError="1"/>
      <sheetData sheetId="190" refreshError="1"/>
      <sheetData sheetId="19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4" refreshError="1"/>
      <sheetData sheetId="195" refreshError="1"/>
      <sheetData sheetId="196" refreshError="1"/>
      <sheetData sheetId="1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0">
        <row r="35">
          <cell r="B35" t="str">
            <v>Longer cycle times at manufacturers continue to contribute to higher rental fees.</v>
          </cell>
        </row>
      </sheetData>
      <sheetData sheetId="251">
        <row r="35">
          <cell r="B35" t="str">
            <v>Longer cycle times at manufacturers continue to contribute to higher rental fees.</v>
          </cell>
        </row>
      </sheetData>
      <sheetData sheetId="25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3">
        <row r="35">
          <cell r="B35" t="str">
            <v>Longer cycle times at manufacturers continue to contribute to higher rental fees.</v>
          </cell>
        </row>
      </sheetData>
      <sheetData sheetId="254">
        <row r="35">
          <cell r="B35" t="str">
            <v>Longer cycle times at manufacturers continue to contribute to higher rental fees.</v>
          </cell>
        </row>
      </sheetData>
      <sheetData sheetId="255">
        <row r="35">
          <cell r="B35" t="str">
            <v>Longer cycle times at manufacturers continue to contribute to higher rental fees.</v>
          </cell>
        </row>
      </sheetData>
      <sheetData sheetId="25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9">
        <row r="35">
          <cell r="B35" t="str">
            <v>Longer cycle times at manufacturers continue to contribute to higher rental fees.</v>
          </cell>
        </row>
      </sheetData>
      <sheetData sheetId="260">
        <row r="35">
          <cell r="B35" t="str">
            <v>Longer cycle times at manufacturers continue to contribute to higher rental fees.</v>
          </cell>
        </row>
      </sheetData>
      <sheetData sheetId="261">
        <row r="35">
          <cell r="B35" t="str">
            <v>Longer cycle times at manufacturers continue to contribute to higher rental fees.</v>
          </cell>
        </row>
      </sheetData>
      <sheetData sheetId="262">
        <row r="35">
          <cell r="B35" t="str">
            <v>Longer cycle times at manufacturers continue to contribute to higher rental fees.</v>
          </cell>
        </row>
      </sheetData>
      <sheetData sheetId="263">
        <row r="35">
          <cell r="B35" t="str">
            <v>Longer cycle times at manufacturers continue to contribute to higher rental fees.</v>
          </cell>
        </row>
      </sheetData>
      <sheetData sheetId="264">
        <row r="35">
          <cell r="B35" t="str">
            <v>Longer cycle times at manufacturers continue to contribute to higher rental fees.</v>
          </cell>
        </row>
      </sheetData>
      <sheetData sheetId="265">
        <row r="35">
          <cell r="B35" t="str">
            <v>Longer cycle times at manufacturers continue to contribute to higher rental fees.</v>
          </cell>
        </row>
      </sheetData>
      <sheetData sheetId="26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6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6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>
        <row r="35">
          <cell r="B35" t="str">
            <v>Longer cycle times at manufacturers continue to contribute to higher rental fees.</v>
          </cell>
        </row>
      </sheetData>
      <sheetData sheetId="304">
        <row r="35">
          <cell r="B35" t="str">
            <v>Longer cycle times at manufacturers continue to contribute to higher rental fees.</v>
          </cell>
        </row>
      </sheetData>
      <sheetData sheetId="305">
        <row r="35">
          <cell r="B35" t="str">
            <v>Longer cycle times at manufacturers continue to contribute to higher rental fees.</v>
          </cell>
        </row>
      </sheetData>
      <sheetData sheetId="306">
        <row r="35">
          <cell r="B35" t="str">
            <v>Longer cycle times at manufacturers continue to contribute to higher rental fees.</v>
          </cell>
        </row>
      </sheetData>
      <sheetData sheetId="307">
        <row r="35">
          <cell r="B35" t="str">
            <v>Longer cycle times at manufacturers continue to contribute to higher rental fees.</v>
          </cell>
        </row>
      </sheetData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/>
      <sheetData sheetId="5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549">
        <row r="68">
          <cell r="C68" t="str">
            <v>J '97</v>
          </cell>
        </row>
      </sheetData>
      <sheetData sheetId="550">
        <row r="68">
          <cell r="C68" t="str">
            <v>J '97</v>
          </cell>
        </row>
      </sheetData>
      <sheetData sheetId="551">
        <row r="68">
          <cell r="C68" t="str">
            <v>J '97</v>
          </cell>
        </row>
      </sheetData>
      <sheetData sheetId="552"/>
      <sheetData sheetId="553"/>
      <sheetData sheetId="554">
        <row r="35">
          <cell r="B35" t="str">
            <v>Longer cycle times at manufacturers continue to contribute to higher rental fees.</v>
          </cell>
        </row>
      </sheetData>
      <sheetData sheetId="555">
        <row r="35">
          <cell r="B35" t="str">
            <v>Longer cycle times at manufacturers continue to contribute to higher rental fees.</v>
          </cell>
        </row>
      </sheetData>
      <sheetData sheetId="556">
        <row r="35">
          <cell r="B35" t="str">
            <v>Longer cycle times at manufacturers continue to contribute to higher rental fees.</v>
          </cell>
        </row>
      </sheetData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 refreshError="1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  <sheetName val="Código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98 (2)"/>
      <sheetName val="PIC98"/>
      <sheetName val="PIC98_(2)"/>
      <sheetName val="IPI trimestral"/>
      <sheetName val="Diccionario"/>
      <sheetName val="Listado Comprobantes"/>
    </sheetNames>
    <sheetDataSet>
      <sheetData sheetId="0"/>
      <sheetData sheetId="1" refreshError="1">
        <row r="29">
          <cell r="A29" t="str">
            <v>E80</v>
          </cell>
          <cell r="B29">
            <v>93.509096683251897</v>
          </cell>
          <cell r="D29">
            <v>92.520294776974595</v>
          </cell>
        </row>
        <row r="30">
          <cell r="A30" t="str">
            <v>F</v>
          </cell>
          <cell r="B30">
            <v>65.714337662941816</v>
          </cell>
          <cell r="D30">
            <v>89.972496601737959</v>
          </cell>
        </row>
        <row r="31">
          <cell r="A31" t="str">
            <v>M</v>
          </cell>
          <cell r="B31">
            <v>94.016018089167929</v>
          </cell>
          <cell r="D31">
            <v>92.59335457183812</v>
          </cell>
        </row>
        <row r="32">
          <cell r="A32" t="str">
            <v>A</v>
          </cell>
          <cell r="B32">
            <v>97.479405039883829</v>
          </cell>
          <cell r="D32">
            <v>93.843102225787163</v>
          </cell>
        </row>
        <row r="33">
          <cell r="A33" t="str">
            <v>M</v>
          </cell>
          <cell r="B33">
            <v>100.15225690084435</v>
          </cell>
          <cell r="D33">
            <v>97.570487913483817</v>
          </cell>
        </row>
        <row r="34">
          <cell r="A34" t="str">
            <v>J</v>
          </cell>
          <cell r="B34">
            <v>94.926294584784387</v>
          </cell>
          <cell r="D34">
            <v>98.906171460771645</v>
          </cell>
        </row>
        <row r="35">
          <cell r="A35" t="str">
            <v>JUL</v>
          </cell>
          <cell r="B35">
            <v>101.94166171486046</v>
          </cell>
          <cell r="D35">
            <v>100.02298178806733</v>
          </cell>
        </row>
        <row r="36">
          <cell r="A36" t="str">
            <v>A</v>
          </cell>
          <cell r="B36">
            <v>102.25609411343989</v>
          </cell>
          <cell r="D36">
            <v>98.319097796518093</v>
          </cell>
        </row>
        <row r="37">
          <cell r="A37" t="str">
            <v>S</v>
          </cell>
          <cell r="B37">
            <v>104.81143790813707</v>
          </cell>
          <cell r="D37">
            <v>98.676648804053869</v>
          </cell>
        </row>
        <row r="38">
          <cell r="A38" t="str">
            <v>O</v>
          </cell>
          <cell r="B38">
            <v>103.26499792680116</v>
          </cell>
          <cell r="D38">
            <v>97.32090915216051</v>
          </cell>
        </row>
        <row r="39">
          <cell r="A39" t="str">
            <v>N</v>
          </cell>
          <cell r="B39">
            <v>98.349908093741618</v>
          </cell>
          <cell r="D39">
            <v>93.565501848487244</v>
          </cell>
        </row>
        <row r="40">
          <cell r="A40" t="str">
            <v>D</v>
          </cell>
          <cell r="B40">
            <v>94.626130049338244</v>
          </cell>
          <cell r="D40">
            <v>93.972063047996585</v>
          </cell>
        </row>
        <row r="41">
          <cell r="A41" t="str">
            <v>E81</v>
          </cell>
          <cell r="B41">
            <v>89.205404701336747</v>
          </cell>
          <cell r="D41">
            <v>88.518910894136852</v>
          </cell>
        </row>
        <row r="42">
          <cell r="A42" t="str">
            <v>F</v>
          </cell>
          <cell r="B42">
            <v>64.300414745260326</v>
          </cell>
          <cell r="D42">
            <v>90.05869896699437</v>
          </cell>
        </row>
        <row r="43">
          <cell r="A43" t="str">
            <v>M</v>
          </cell>
          <cell r="B43">
            <v>91.289062773181968</v>
          </cell>
          <cell r="D43">
            <v>89.26807316377041</v>
          </cell>
        </row>
        <row r="44">
          <cell r="A44" t="str">
            <v>A</v>
          </cell>
          <cell r="B44">
            <v>91.205103717616794</v>
          </cell>
          <cell r="D44">
            <v>87.917434520885891</v>
          </cell>
        </row>
        <row r="45">
          <cell r="A45" t="str">
            <v>M</v>
          </cell>
          <cell r="B45">
            <v>84.791316919967869</v>
          </cell>
          <cell r="D45">
            <v>84.344636833924184</v>
          </cell>
        </row>
        <row r="46">
          <cell r="A46" t="str">
            <v>J</v>
          </cell>
          <cell r="B46">
            <v>78.464981476724915</v>
          </cell>
          <cell r="D46">
            <v>79.812151420521772</v>
          </cell>
        </row>
        <row r="47">
          <cell r="A47" t="str">
            <v>JUL</v>
          </cell>
          <cell r="B47">
            <v>75.825292246901256</v>
          </cell>
          <cell r="D47">
            <v>74.308562986032754</v>
          </cell>
        </row>
        <row r="48">
          <cell r="A48" t="str">
            <v>A</v>
          </cell>
          <cell r="B48">
            <v>73.908476643500123</v>
          </cell>
          <cell r="D48">
            <v>71.542856369683648</v>
          </cell>
        </row>
        <row r="49">
          <cell r="A49" t="str">
            <v>S</v>
          </cell>
          <cell r="B49">
            <v>75.450019166553147</v>
          </cell>
          <cell r="D49">
            <v>70.996080798991144</v>
          </cell>
        </row>
        <row r="50">
          <cell r="A50" t="str">
            <v>O</v>
          </cell>
          <cell r="B50">
            <v>76.024492863317022</v>
          </cell>
          <cell r="D50">
            <v>72.089523590619265</v>
          </cell>
        </row>
        <row r="51">
          <cell r="A51" t="str">
            <v>N</v>
          </cell>
          <cell r="B51">
            <v>78.293107688765645</v>
          </cell>
          <cell r="D51">
            <v>73.673721580933304</v>
          </cell>
        </row>
        <row r="52">
          <cell r="A52" t="str">
            <v>D</v>
          </cell>
          <cell r="B52">
            <v>80.230991219901881</v>
          </cell>
          <cell r="D52">
            <v>79.971898485513478</v>
          </cell>
        </row>
        <row r="53">
          <cell r="A53" t="str">
            <v>E82</v>
          </cell>
          <cell r="B53">
            <v>74.933256471712724</v>
          </cell>
          <cell r="D53">
            <v>82.90963415485912</v>
          </cell>
        </row>
        <row r="54">
          <cell r="A54" t="str">
            <v>F</v>
          </cell>
          <cell r="B54">
            <v>64.820773239836114</v>
          </cell>
          <cell r="D54">
            <v>80.894863359678098</v>
          </cell>
        </row>
        <row r="55">
          <cell r="A55" t="str">
            <v>M</v>
          </cell>
          <cell r="B55">
            <v>77.750420692924465</v>
          </cell>
          <cell r="D55">
            <v>75.56152668966152</v>
          </cell>
        </row>
        <row r="56">
          <cell r="A56" t="str">
            <v>A</v>
          </cell>
          <cell r="B56">
            <v>72.684088863864901</v>
          </cell>
          <cell r="D56">
            <v>70.012595841198518</v>
          </cell>
        </row>
        <row r="57">
          <cell r="A57" t="str">
            <v>M</v>
          </cell>
          <cell r="B57">
            <v>70.134184569062498</v>
          </cell>
          <cell r="D57">
            <v>69.203944519223839</v>
          </cell>
        </row>
        <row r="58">
          <cell r="A58" t="str">
            <v>J</v>
          </cell>
          <cell r="B58">
            <v>73.481963606929767</v>
          </cell>
          <cell r="D58">
            <v>74.466700603359584</v>
          </cell>
        </row>
        <row r="59">
          <cell r="A59" t="str">
            <v>JUL</v>
          </cell>
          <cell r="B59">
            <v>81.425388786604287</v>
          </cell>
          <cell r="D59">
            <v>80.419893088284311</v>
          </cell>
        </row>
        <row r="60">
          <cell r="A60" t="str">
            <v>A</v>
          </cell>
          <cell r="B60">
            <v>87.117771807526921</v>
          </cell>
          <cell r="D60">
            <v>83.352180396631354</v>
          </cell>
        </row>
        <row r="61">
          <cell r="A61" t="str">
            <v>S</v>
          </cell>
          <cell r="B61">
            <v>88.362229120213328</v>
          </cell>
          <cell r="D61">
            <v>82.944909039173737</v>
          </cell>
        </row>
        <row r="62">
          <cell r="A62" t="str">
            <v>O</v>
          </cell>
          <cell r="B62">
            <v>87.978659835701507</v>
          </cell>
          <cell r="D62">
            <v>83.615404118198128</v>
          </cell>
        </row>
        <row r="63">
          <cell r="A63" t="str">
            <v>N</v>
          </cell>
          <cell r="B63">
            <v>90.761115880900732</v>
          </cell>
          <cell r="D63">
            <v>84.39028152944141</v>
          </cell>
        </row>
        <row r="64">
          <cell r="A64" t="str">
            <v>D</v>
          </cell>
          <cell r="B64">
            <v>85.884879040488499</v>
          </cell>
          <cell r="D64">
            <v>85.10339582016249</v>
          </cell>
        </row>
        <row r="65">
          <cell r="A65" t="str">
            <v>E83</v>
          </cell>
          <cell r="B65">
            <v>85.423806826999538</v>
          </cell>
          <cell r="D65">
            <v>87.515084259780537</v>
          </cell>
        </row>
        <row r="66">
          <cell r="A66" t="str">
            <v>F</v>
          </cell>
          <cell r="B66">
            <v>63.529847398216774</v>
          </cell>
          <cell r="D66">
            <v>87.075147941173711</v>
          </cell>
        </row>
        <row r="67">
          <cell r="A67" t="str">
            <v>M</v>
          </cell>
          <cell r="B67">
            <v>88.877509745615924</v>
          </cell>
          <cell r="D67">
            <v>88.758436646878877</v>
          </cell>
        </row>
        <row r="68">
          <cell r="A68" t="str">
            <v>A</v>
          </cell>
          <cell r="B68">
            <v>87.237492963297981</v>
          </cell>
          <cell r="D68">
            <v>83.298145324582521</v>
          </cell>
        </row>
        <row r="69">
          <cell r="A69" t="str">
            <v>M</v>
          </cell>
          <cell r="B69">
            <v>90.71690369295473</v>
          </cell>
          <cell r="D69">
            <v>88.76948492403028</v>
          </cell>
        </row>
        <row r="70">
          <cell r="A70" t="str">
            <v>J</v>
          </cell>
          <cell r="B70">
            <v>92.771142949436324</v>
          </cell>
          <cell r="D70">
            <v>94.711725544350116</v>
          </cell>
        </row>
        <row r="71">
          <cell r="A71" t="str">
            <v>JUL</v>
          </cell>
          <cell r="B71">
            <v>94.687376352913788</v>
          </cell>
          <cell r="D71">
            <v>93.159523195479721</v>
          </cell>
        </row>
        <row r="72">
          <cell r="A72" t="str">
            <v>A</v>
          </cell>
          <cell r="B72">
            <v>99.442002778134707</v>
          </cell>
          <cell r="D72">
            <v>93.803832893103163</v>
          </cell>
        </row>
        <row r="73">
          <cell r="A73" t="str">
            <v>S</v>
          </cell>
          <cell r="B73">
            <v>101.27521250866633</v>
          </cell>
          <cell r="D73">
            <v>94.823957504931613</v>
          </cell>
        </row>
        <row r="74">
          <cell r="A74" t="str">
            <v>O</v>
          </cell>
          <cell r="B74">
            <v>92.451032768456059</v>
          </cell>
          <cell r="D74">
            <v>87.10021129520473</v>
          </cell>
        </row>
        <row r="75">
          <cell r="A75" t="str">
            <v>N</v>
          </cell>
          <cell r="B75">
            <v>99.712599517894674</v>
          </cell>
          <cell r="D75">
            <v>92.876682423503269</v>
          </cell>
        </row>
        <row r="76">
          <cell r="A76" t="str">
            <v>D</v>
          </cell>
          <cell r="B76">
            <v>87.307734629160805</v>
          </cell>
          <cell r="D76">
            <v>87.046645956321484</v>
          </cell>
        </row>
        <row r="77">
          <cell r="A77" t="str">
            <v>E84</v>
          </cell>
          <cell r="B77">
            <v>86.479298173425647</v>
          </cell>
          <cell r="D77">
            <v>88.745511184332813</v>
          </cell>
        </row>
        <row r="78">
          <cell r="A78" t="str">
            <v>F</v>
          </cell>
          <cell r="B78">
            <v>68.808299206169508</v>
          </cell>
          <cell r="D78">
            <v>93.064472371946493</v>
          </cell>
        </row>
        <row r="79">
          <cell r="A79" t="str">
            <v>M</v>
          </cell>
          <cell r="B79">
            <v>94.387125803519865</v>
          </cell>
          <cell r="D79">
            <v>93.986487518239258</v>
          </cell>
        </row>
        <row r="80">
          <cell r="A80" t="str">
            <v>A</v>
          </cell>
          <cell r="B80">
            <v>99.30549792166552</v>
          </cell>
          <cell r="D80">
            <v>96.705011733153597</v>
          </cell>
        </row>
        <row r="81">
          <cell r="A81" t="str">
            <v>M</v>
          </cell>
          <cell r="B81">
            <v>101.76705084379378</v>
          </cell>
          <cell r="D81">
            <v>99.650450249930699</v>
          </cell>
        </row>
        <row r="82">
          <cell r="A82" t="str">
            <v>J</v>
          </cell>
          <cell r="B82">
            <v>100.55710504211875</v>
          </cell>
          <cell r="D82">
            <v>103.12713027934559</v>
          </cell>
        </row>
        <row r="83">
          <cell r="A83" t="str">
            <v>JUL</v>
          </cell>
          <cell r="B83">
            <v>101.27921046566453</v>
          </cell>
          <cell r="D83">
            <v>99.093607579685482</v>
          </cell>
        </row>
        <row r="84">
          <cell r="A84" t="str">
            <v>A</v>
          </cell>
          <cell r="B84">
            <v>105.89072927589061</v>
          </cell>
          <cell r="D84">
            <v>99.658222899586477</v>
          </cell>
        </row>
        <row r="85">
          <cell r="A85" t="str">
            <v>S</v>
          </cell>
          <cell r="B85">
            <v>99.066073919691092</v>
          </cell>
          <cell r="D85">
            <v>94.086553611740044</v>
          </cell>
        </row>
        <row r="86">
          <cell r="A86" t="str">
            <v>O</v>
          </cell>
          <cell r="B86">
            <v>106.4245757500381</v>
          </cell>
          <cell r="D86">
            <v>97.91413315381287</v>
          </cell>
        </row>
        <row r="87">
          <cell r="A87" t="str">
            <v>N</v>
          </cell>
          <cell r="B87">
            <v>100.42969521899236</v>
          </cell>
          <cell r="D87">
            <v>93.900206467767916</v>
          </cell>
        </row>
        <row r="88">
          <cell r="A88" t="str">
            <v>D</v>
          </cell>
          <cell r="B88">
            <v>89.559659023229443</v>
          </cell>
          <cell r="D88">
            <v>92.427330406433654</v>
          </cell>
        </row>
        <row r="89">
          <cell r="A89" t="str">
            <v>E85</v>
          </cell>
          <cell r="B89">
            <v>88.084849835709647</v>
          </cell>
          <cell r="D89">
            <v>91.326830958492366</v>
          </cell>
        </row>
        <row r="90">
          <cell r="A90" t="str">
            <v>F</v>
          </cell>
          <cell r="B90">
            <v>65.684066753002369</v>
          </cell>
          <cell r="D90">
            <v>89.089507822854003</v>
          </cell>
        </row>
        <row r="91">
          <cell r="A91" t="str">
            <v>M</v>
          </cell>
          <cell r="B91">
            <v>88.02153849745595</v>
          </cell>
          <cell r="D91">
            <v>88.79139696238181</v>
          </cell>
        </row>
        <row r="92">
          <cell r="A92" t="str">
            <v>A</v>
          </cell>
          <cell r="B92">
            <v>91.140189444727667</v>
          </cell>
          <cell r="D92">
            <v>88.481465702436793</v>
          </cell>
        </row>
        <row r="93">
          <cell r="A93" t="str">
            <v>M</v>
          </cell>
          <cell r="B93">
            <v>87.456074552298404</v>
          </cell>
          <cell r="D93">
            <v>84.653334755430123</v>
          </cell>
        </row>
        <row r="94">
          <cell r="A94" t="str">
            <v>J</v>
          </cell>
          <cell r="B94">
            <v>75.943807875655125</v>
          </cell>
          <cell r="D94">
            <v>78.094379137502543</v>
          </cell>
        </row>
        <row r="95">
          <cell r="A95" t="str">
            <v>JUL</v>
          </cell>
          <cell r="B95">
            <v>79.705832938420571</v>
          </cell>
          <cell r="D95">
            <v>76.635547295316982</v>
          </cell>
        </row>
        <row r="96">
          <cell r="A96" t="str">
            <v>A</v>
          </cell>
          <cell r="B96">
            <v>85.266017596142575</v>
          </cell>
          <cell r="D96">
            <v>79.984029245259975</v>
          </cell>
        </row>
        <row r="97">
          <cell r="A97" t="str">
            <v>S</v>
          </cell>
          <cell r="B97">
            <v>92.616534074622763</v>
          </cell>
          <cell r="D97">
            <v>87.157366980024008</v>
          </cell>
        </row>
        <row r="98">
          <cell r="A98" t="str">
            <v>O</v>
          </cell>
          <cell r="B98">
            <v>99.938966478944081</v>
          </cell>
          <cell r="D98">
            <v>91.819504679015097</v>
          </cell>
        </row>
        <row r="99">
          <cell r="A99" t="str">
            <v>N</v>
          </cell>
          <cell r="B99">
            <v>97.121080460843444</v>
          </cell>
          <cell r="D99">
            <v>92.310542525174625</v>
          </cell>
        </row>
        <row r="100">
          <cell r="A100" t="str">
            <v>D</v>
          </cell>
          <cell r="B100">
            <v>94.696576436416237</v>
          </cell>
          <cell r="D100">
            <v>97.238760997306116</v>
          </cell>
        </row>
        <row r="101">
          <cell r="A101" t="str">
            <v>E86</v>
          </cell>
          <cell r="B101">
            <v>92.513780839666993</v>
          </cell>
          <cell r="D101">
            <v>96.95587088674931</v>
          </cell>
        </row>
        <row r="102">
          <cell r="A102" t="str">
            <v>F</v>
          </cell>
          <cell r="B102">
            <v>71.635521631995616</v>
          </cell>
          <cell r="D102">
            <v>96.214149835712519</v>
          </cell>
        </row>
        <row r="103">
          <cell r="A103" t="str">
            <v>M</v>
          </cell>
          <cell r="B103">
            <v>93.239857893859522</v>
          </cell>
          <cell r="D103">
            <v>93.480340234666869</v>
          </cell>
        </row>
        <row r="104">
          <cell r="A104" t="str">
            <v>A</v>
          </cell>
          <cell r="B104">
            <v>101.94775357204303</v>
          </cell>
          <cell r="D104">
            <v>99.42335879026443</v>
          </cell>
        </row>
        <row r="105">
          <cell r="A105" t="str">
            <v>M</v>
          </cell>
          <cell r="B105">
            <v>102.10472994792663</v>
          </cell>
          <cell r="D105">
            <v>99.366816550726853</v>
          </cell>
        </row>
        <row r="106">
          <cell r="A106" t="str">
            <v>J</v>
          </cell>
          <cell r="B106">
            <v>89.223977221082293</v>
          </cell>
          <cell r="D106">
            <v>91.529704842025282</v>
          </cell>
        </row>
        <row r="107">
          <cell r="A107" t="str">
            <v>JUL</v>
          </cell>
          <cell r="B107">
            <v>105.88875213833086</v>
          </cell>
          <cell r="D107">
            <v>101.53328248157524</v>
          </cell>
        </row>
        <row r="108">
          <cell r="A108" t="str">
            <v>A</v>
          </cell>
          <cell r="B108">
            <v>110.80838430754349</v>
          </cell>
          <cell r="D108">
            <v>105.28730517938226</v>
          </cell>
        </row>
        <row r="109">
          <cell r="A109" t="str">
            <v>S</v>
          </cell>
          <cell r="B109">
            <v>112.44086859210182</v>
          </cell>
          <cell r="D109">
            <v>105.04099390543223</v>
          </cell>
        </row>
        <row r="110">
          <cell r="A110" t="str">
            <v>O</v>
          </cell>
          <cell r="B110">
            <v>113.36662664174999</v>
          </cell>
          <cell r="D110">
            <v>104.07396863717231</v>
          </cell>
        </row>
        <row r="111">
          <cell r="A111" t="str">
            <v>N</v>
          </cell>
          <cell r="B111">
            <v>106.67635904243362</v>
          </cell>
          <cell r="D111">
            <v>102.63617737890749</v>
          </cell>
        </row>
        <row r="112">
          <cell r="A112" t="str">
            <v>D</v>
          </cell>
          <cell r="B112">
            <v>100.15338817126666</v>
          </cell>
          <cell r="D112">
            <v>101.77231070016676</v>
          </cell>
        </row>
        <row r="113">
          <cell r="A113" t="str">
            <v>E87</v>
          </cell>
          <cell r="B113">
            <v>95.226480210408639</v>
          </cell>
          <cell r="D113">
            <v>101.54316609488482</v>
          </cell>
        </row>
        <row r="114">
          <cell r="A114" t="str">
            <v>F</v>
          </cell>
          <cell r="B114">
            <v>74.717488459657702</v>
          </cell>
          <cell r="D114">
            <v>99.056537897863038</v>
          </cell>
        </row>
        <row r="115">
          <cell r="A115" t="str">
            <v>M</v>
          </cell>
          <cell r="B115">
            <v>101.72725755522987</v>
          </cell>
          <cell r="D115">
            <v>100.41996971179034</v>
          </cell>
        </row>
        <row r="116">
          <cell r="A116" t="str">
            <v>A</v>
          </cell>
          <cell r="B116">
            <v>104.23121904443812</v>
          </cell>
          <cell r="D116">
            <v>102.75433930467891</v>
          </cell>
        </row>
        <row r="117">
          <cell r="A117" t="str">
            <v>M</v>
          </cell>
          <cell r="B117">
            <v>103.46128496679717</v>
          </cell>
          <cell r="D117">
            <v>102.24189023217032</v>
          </cell>
        </row>
        <row r="118">
          <cell r="A118" t="str">
            <v>J</v>
          </cell>
          <cell r="B118">
            <v>106.40204219389705</v>
          </cell>
          <cell r="D118">
            <v>107.16495860665546</v>
          </cell>
        </row>
        <row r="119">
          <cell r="A119" t="str">
            <v>JUL</v>
          </cell>
          <cell r="B119">
            <v>111.5578574964822</v>
          </cell>
          <cell r="D119">
            <v>106.83599944105404</v>
          </cell>
        </row>
        <row r="120">
          <cell r="A120" t="str">
            <v>A</v>
          </cell>
          <cell r="B120">
            <v>108.7311601195688</v>
          </cell>
          <cell r="D120">
            <v>104.15362294670624</v>
          </cell>
        </row>
        <row r="121">
          <cell r="A121" t="str">
            <v>S</v>
          </cell>
          <cell r="B121">
            <v>110.32556189872881</v>
          </cell>
          <cell r="D121">
            <v>103.53554204872418</v>
          </cell>
        </row>
        <row r="122">
          <cell r="A122" t="str">
            <v>O</v>
          </cell>
          <cell r="B122">
            <v>104.4761720558826</v>
          </cell>
          <cell r="D122">
            <v>97.744163537099467</v>
          </cell>
        </row>
        <row r="123">
          <cell r="A123" t="str">
            <v>N</v>
          </cell>
          <cell r="B123">
            <v>98.411762208473377</v>
          </cell>
          <cell r="D123">
            <v>93.733734093518237</v>
          </cell>
        </row>
        <row r="124">
          <cell r="A124" t="str">
            <v>D</v>
          </cell>
          <cell r="B124">
            <v>96.848480451607529</v>
          </cell>
          <cell r="D124">
            <v>98.069151843264564</v>
          </cell>
        </row>
        <row r="125">
          <cell r="A125" t="str">
            <v>E88</v>
          </cell>
          <cell r="B125">
            <v>92.34280354779294</v>
          </cell>
          <cell r="D125">
            <v>99.897915935629413</v>
          </cell>
        </row>
        <row r="126">
          <cell r="A126" t="str">
            <v>F</v>
          </cell>
          <cell r="B126">
            <v>79.176685929006055</v>
          </cell>
          <cell r="D126">
            <v>102.9847984767222</v>
          </cell>
        </row>
        <row r="127">
          <cell r="A127" t="str">
            <v>M</v>
          </cell>
          <cell r="B127">
            <v>104.6309967216196</v>
          </cell>
          <cell r="D127">
            <v>103.7003046928351</v>
          </cell>
        </row>
        <row r="128">
          <cell r="A128" t="str">
            <v>A</v>
          </cell>
          <cell r="B128">
            <v>96.382993322764378</v>
          </cell>
          <cell r="D128">
            <v>95.338142304497708</v>
          </cell>
        </row>
        <row r="129">
          <cell r="A129" t="str">
            <v>M</v>
          </cell>
          <cell r="B129">
            <v>103.2904490142609</v>
          </cell>
          <cell r="D129">
            <v>99.900748958745098</v>
          </cell>
        </row>
        <row r="130">
          <cell r="A130" t="str">
            <v>J</v>
          </cell>
          <cell r="B130">
            <v>99.014716596273615</v>
          </cell>
          <cell r="D130">
            <v>100.80360413027576</v>
          </cell>
        </row>
        <row r="131">
          <cell r="A131" t="str">
            <v>JUL</v>
          </cell>
          <cell r="B131">
            <v>103.0459690896345</v>
          </cell>
          <cell r="D131">
            <v>99.635555087661089</v>
          </cell>
        </row>
        <row r="132">
          <cell r="A132" t="str">
            <v>A</v>
          </cell>
          <cell r="B132">
            <v>101.4145673770813</v>
          </cell>
          <cell r="D132">
            <v>95.236898642698122</v>
          </cell>
        </row>
        <row r="133">
          <cell r="A133" t="str">
            <v>S</v>
          </cell>
          <cell r="B133">
            <v>95.955913902128003</v>
          </cell>
          <cell r="D133">
            <v>90.237233614162307</v>
          </cell>
        </row>
        <row r="134">
          <cell r="A134" t="str">
            <v>O</v>
          </cell>
          <cell r="B134">
            <v>92.916249538162447</v>
          </cell>
          <cell r="D134">
            <v>87.754932762743593</v>
          </cell>
        </row>
        <row r="135">
          <cell r="A135" t="str">
            <v>N</v>
          </cell>
          <cell r="B135">
            <v>94.854213829805758</v>
          </cell>
          <cell r="D135">
            <v>89.171708636523064</v>
          </cell>
        </row>
        <row r="136">
          <cell r="A136" t="str">
            <v>D</v>
          </cell>
          <cell r="B136">
            <v>87.044727160161571</v>
          </cell>
          <cell r="D136">
            <v>87.011481430640202</v>
          </cell>
        </row>
        <row r="137">
          <cell r="A137" t="str">
            <v>E89</v>
          </cell>
          <cell r="B137">
            <v>81.350926833820424</v>
          </cell>
          <cell r="D137">
            <v>94.192936230848147</v>
          </cell>
        </row>
        <row r="138">
          <cell r="A138" t="str">
            <v>F</v>
          </cell>
          <cell r="B138">
            <v>78.654114978181809</v>
          </cell>
          <cell r="D138">
            <v>93.294868312024093</v>
          </cell>
        </row>
        <row r="139">
          <cell r="A139" t="str">
            <v>M</v>
          </cell>
          <cell r="B139">
            <v>96.866811436883609</v>
          </cell>
          <cell r="D139">
            <v>94.194073571469943</v>
          </cell>
        </row>
        <row r="140">
          <cell r="A140" t="str">
            <v>A</v>
          </cell>
          <cell r="B140">
            <v>91.424513865545677</v>
          </cell>
          <cell r="D140">
            <v>94.52317919299108</v>
          </cell>
        </row>
        <row r="141">
          <cell r="A141" t="str">
            <v>M</v>
          </cell>
          <cell r="B141">
            <v>78.079534127841313</v>
          </cell>
          <cell r="D141">
            <v>75.438903887333723</v>
          </cell>
        </row>
        <row r="142">
          <cell r="A142" t="str">
            <v>J</v>
          </cell>
          <cell r="B142">
            <v>78.928445102576887</v>
          </cell>
          <cell r="D142">
            <v>79.279499186305713</v>
          </cell>
        </row>
        <row r="143">
          <cell r="A143" t="str">
            <v>JUL</v>
          </cell>
          <cell r="B143">
            <v>79.525220685202896</v>
          </cell>
          <cell r="D143">
            <v>76.809811282635721</v>
          </cell>
        </row>
        <row r="144">
          <cell r="A144" t="str">
            <v>A</v>
          </cell>
          <cell r="B144">
            <v>83.529129508371341</v>
          </cell>
          <cell r="D144">
            <v>78.322231774406816</v>
          </cell>
        </row>
        <row r="145">
          <cell r="A145" t="str">
            <v>S</v>
          </cell>
          <cell r="B145">
            <v>84.762673072471017</v>
          </cell>
          <cell r="D145">
            <v>80.818442745797796</v>
          </cell>
        </row>
        <row r="146">
          <cell r="A146" t="str">
            <v>O</v>
          </cell>
          <cell r="B146">
            <v>91.040716063606965</v>
          </cell>
          <cell r="D146">
            <v>85.189022196590159</v>
          </cell>
        </row>
        <row r="147">
          <cell r="A147" t="str">
            <v>N</v>
          </cell>
          <cell r="B147">
            <v>90.650850300277028</v>
          </cell>
          <cell r="D147">
            <v>85.092879602421803</v>
          </cell>
        </row>
        <row r="148">
          <cell r="A148" t="str">
            <v>D</v>
          </cell>
          <cell r="B148">
            <v>87.482613132750203</v>
          </cell>
          <cell r="D148">
            <v>88.602772695841608</v>
          </cell>
        </row>
        <row r="149">
          <cell r="A149" t="str">
            <v>E90</v>
          </cell>
          <cell r="B149">
            <v>74.957582754935046</v>
          </cell>
          <cell r="D149">
            <v>79.922306205200641</v>
          </cell>
        </row>
        <row r="150">
          <cell r="A150" t="str">
            <v>F</v>
          </cell>
          <cell r="B150">
            <v>60.885196999308413</v>
          </cell>
          <cell r="D150">
            <v>78.647809487463405</v>
          </cell>
        </row>
        <row r="151">
          <cell r="A151" t="str">
            <v>M</v>
          </cell>
          <cell r="B151">
            <v>72.220177428456893</v>
          </cell>
          <cell r="D151">
            <v>70.963237887254138</v>
          </cell>
        </row>
        <row r="152">
          <cell r="A152" t="str">
            <v>A</v>
          </cell>
          <cell r="B152">
            <v>74.995116625505659</v>
          </cell>
          <cell r="D152">
            <v>77.392008487671703</v>
          </cell>
        </row>
        <row r="153">
          <cell r="A153" t="str">
            <v>M</v>
          </cell>
          <cell r="B153">
            <v>83.12686825295529</v>
          </cell>
          <cell r="D153">
            <v>80.371384784324135</v>
          </cell>
        </row>
        <row r="154">
          <cell r="A154" t="str">
            <v>J</v>
          </cell>
          <cell r="B154">
            <v>79.835381603369527</v>
          </cell>
          <cell r="D154">
            <v>80.778044561831678</v>
          </cell>
        </row>
        <row r="155">
          <cell r="A155" t="str">
            <v>JUL</v>
          </cell>
          <cell r="B155">
            <v>79.205493503920621</v>
          </cell>
          <cell r="D155">
            <v>76.548735842454704</v>
          </cell>
        </row>
        <row r="156">
          <cell r="A156" t="str">
            <v>A</v>
          </cell>
          <cell r="B156">
            <v>92.060068861394612</v>
          </cell>
          <cell r="D156">
            <v>86.631533639076054</v>
          </cell>
        </row>
        <row r="157">
          <cell r="A157" t="str">
            <v>S</v>
          </cell>
          <cell r="B157">
            <v>89.281124088300459</v>
          </cell>
          <cell r="D157">
            <v>86.079481012653247</v>
          </cell>
        </row>
        <row r="158">
          <cell r="A158" t="str">
            <v>O</v>
          </cell>
          <cell r="B158">
            <v>94.052165478285602</v>
          </cell>
          <cell r="D158">
            <v>86.980519295156782</v>
          </cell>
        </row>
        <row r="159">
          <cell r="A159" t="str">
            <v>N</v>
          </cell>
          <cell r="B159">
            <v>92.930617955933187</v>
          </cell>
          <cell r="D159">
            <v>87.232529976524873</v>
          </cell>
        </row>
        <row r="160">
          <cell r="A160" t="str">
            <v>D</v>
          </cell>
          <cell r="B160">
            <v>88.056069588698975</v>
          </cell>
          <cell r="D160">
            <v>89.459643041324227</v>
          </cell>
        </row>
        <row r="161">
          <cell r="A161" t="str">
            <v>E91</v>
          </cell>
          <cell r="B161">
            <v>83.03750885927488</v>
          </cell>
          <cell r="D161">
            <v>89.175051293796514</v>
          </cell>
        </row>
        <row r="162">
          <cell r="A162" t="str">
            <v>F</v>
          </cell>
          <cell r="B162">
            <v>65.808371550740176</v>
          </cell>
          <cell r="D162">
            <v>81.74277597179757</v>
          </cell>
        </row>
        <row r="163">
          <cell r="A163" t="str">
            <v>M</v>
          </cell>
          <cell r="B163">
            <v>75.08450422242808</v>
          </cell>
          <cell r="D163">
            <v>74.599071721228469</v>
          </cell>
        </row>
        <row r="164">
          <cell r="A164" t="str">
            <v>A</v>
          </cell>
          <cell r="B164">
            <v>83.497798819953346</v>
          </cell>
          <cell r="D164">
            <v>84.82269032489377</v>
          </cell>
        </row>
        <row r="165">
          <cell r="A165" t="str">
            <v>M</v>
          </cell>
          <cell r="B165">
            <v>95.025007516275963</v>
          </cell>
          <cell r="D165">
            <v>91.5585534065753</v>
          </cell>
        </row>
        <row r="166">
          <cell r="A166" t="str">
            <v>J</v>
          </cell>
          <cell r="B166">
            <v>88.710820707989598</v>
          </cell>
          <cell r="D166">
            <v>88.948336014451954</v>
          </cell>
        </row>
        <row r="167">
          <cell r="A167" t="str">
            <v>JUL</v>
          </cell>
          <cell r="B167">
            <v>99.739723436721661</v>
          </cell>
          <cell r="D167">
            <v>94.612985030671965</v>
          </cell>
        </row>
        <row r="168">
          <cell r="A168" t="str">
            <v>A</v>
          </cell>
          <cell r="B168">
            <v>102.81464214188755</v>
          </cell>
          <cell r="D168">
            <v>97.76683629838378</v>
          </cell>
        </row>
        <row r="169">
          <cell r="A169" t="str">
            <v>S</v>
          </cell>
          <cell r="B169">
            <v>101.97528721913682</v>
          </cell>
          <cell r="D169">
            <v>98.113846100452761</v>
          </cell>
        </row>
        <row r="170">
          <cell r="A170" t="str">
            <v>O</v>
          </cell>
          <cell r="B170">
            <v>107.37467395017615</v>
          </cell>
          <cell r="D170">
            <v>100.24480381784703</v>
          </cell>
        </row>
        <row r="171">
          <cell r="A171" t="str">
            <v>N</v>
          </cell>
          <cell r="B171">
            <v>104.56834742318669</v>
          </cell>
          <cell r="D171">
            <v>101.46055027831598</v>
          </cell>
        </row>
        <row r="172">
          <cell r="A172" t="str">
            <v>D</v>
          </cell>
          <cell r="B172">
            <v>98.955846722620919</v>
          </cell>
          <cell r="D172">
            <v>99.843797771951202</v>
          </cell>
        </row>
        <row r="173">
          <cell r="A173" t="str">
            <v>E92</v>
          </cell>
          <cell r="B173">
            <v>96.836768949032106</v>
          </cell>
          <cell r="D173">
            <v>104.17091118829805</v>
          </cell>
        </row>
        <row r="174">
          <cell r="A174" t="str">
            <v>F</v>
          </cell>
          <cell r="B174">
            <v>82.578201495384036</v>
          </cell>
          <cell r="D174">
            <v>102.2970374429005</v>
          </cell>
        </row>
        <row r="175">
          <cell r="A175" t="str">
            <v>M</v>
          </cell>
          <cell r="B175">
            <v>104.69371768103279</v>
          </cell>
          <cell r="D175">
            <v>102.77591135359799</v>
          </cell>
        </row>
        <row r="176">
          <cell r="A176" t="str">
            <v>A</v>
          </cell>
          <cell r="B176">
            <v>105.18921509199775</v>
          </cell>
          <cell r="D176">
            <v>106.8334297476782</v>
          </cell>
        </row>
        <row r="177">
          <cell r="A177" t="str">
            <v>M</v>
          </cell>
          <cell r="B177">
            <v>106.30733893077596</v>
          </cell>
          <cell r="D177">
            <v>105.19499421799765</v>
          </cell>
        </row>
        <row r="178">
          <cell r="A178" t="str">
            <v>J</v>
          </cell>
          <cell r="B178">
            <v>111.38342870179194</v>
          </cell>
          <cell r="D178">
            <v>108.68231881258608</v>
          </cell>
        </row>
        <row r="179">
          <cell r="A179" t="str">
            <v>JUL</v>
          </cell>
          <cell r="B179">
            <v>111.80936469983963</v>
          </cell>
          <cell r="D179">
            <v>106.28636736810994</v>
          </cell>
        </row>
        <row r="180">
          <cell r="A180" t="str">
            <v>A</v>
          </cell>
          <cell r="B180">
            <v>108.00178261399449</v>
          </cell>
          <cell r="D180">
            <v>104.59327839765984</v>
          </cell>
        </row>
        <row r="181">
          <cell r="A181" t="str">
            <v>S</v>
          </cell>
          <cell r="B181">
            <v>111.77066384968177</v>
          </cell>
          <cell r="D181">
            <v>106.61167563105852</v>
          </cell>
        </row>
        <row r="182">
          <cell r="A182" t="str">
            <v>O</v>
          </cell>
          <cell r="B182">
            <v>111.8232061335689</v>
          </cell>
          <cell r="D182">
            <v>106.32325129689836</v>
          </cell>
        </row>
        <row r="183">
          <cell r="A183" t="str">
            <v>N</v>
          </cell>
          <cell r="B183">
            <v>109.46893395201241</v>
          </cell>
          <cell r="D183">
            <v>106.28381330981597</v>
          </cell>
        </row>
        <row r="184">
          <cell r="A184" t="str">
            <v>D</v>
          </cell>
          <cell r="B184">
            <v>111.08272763079097</v>
          </cell>
          <cell r="D184">
            <v>111.20369881996903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  <sheetName val="Monthly_Fees1"/>
      <sheetName val="Invoice_Console1"/>
      <sheetName val="Quarterly_Fees_1"/>
      <sheetName val="INVOICE_DATA1"/>
      <sheetName val="SMS_Clearing1"/>
      <sheetName val="Invoice_No1"/>
      <sheetName val="3107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  <sheetName val="Base de datos"/>
      <sheetName val="1. Resumen"/>
      <sheetName val="CMA Calculations"/>
      <sheetName val="ABCMAYO"/>
      <sheetName val="Historico"/>
      <sheetName val="Materialidad"/>
      <sheetName val="Ã«ÀûÂÊ·ÖÎö±í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>
            <v>3</v>
          </cell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Nota 8"/>
      <sheetName val="Nota 9"/>
      <sheetName val="ANEXO A"/>
      <sheetName val="EOAF Cresud"/>
      <sheetName val="Bce Patrim"/>
      <sheetName val="EEPN"/>
      <sheetName val="EDO RDOS"/>
      <sheetName val="Anexo C"/>
      <sheetName val="Anexo D"/>
      <sheetName val="Anexo E"/>
      <sheetName val="Anexo F"/>
      <sheetName val="Anexo G"/>
      <sheetName val="Anexo H"/>
      <sheetName val="Bce Patrim cons"/>
      <sheetName val="EDO RDOS cons"/>
      <sheetName val="EOAF cons"/>
      <sheetName val="Hoja1"/>
      <sheetName val="Hoja2"/>
      <sheetName val="Hoja3"/>
      <sheetName val="Hoja4"/>
      <sheetName val="BCE1"/>
      <sheetName val="Nota_8"/>
      <sheetName val="Nota_9"/>
      <sheetName val="ANEXO_A"/>
      <sheetName val="EOAF_Cresud"/>
      <sheetName val="Bce_Patrim"/>
      <sheetName val="EDO_RDOS"/>
      <sheetName val="Anexo_C"/>
      <sheetName val="Anexo_D"/>
      <sheetName val="Anexo_E"/>
      <sheetName val="Anexo_F"/>
      <sheetName val="Anexo_G"/>
      <sheetName val="Anexo_H"/>
      <sheetName val="Bce_Patrim_cons"/>
      <sheetName val="EDO_RDOS_cons"/>
      <sheetName val="EOAF_cons"/>
      <sheetName val="19052 - STAR N"/>
      <sheetName val="PAGOS EMITIDOS 01-01-01"/>
      <sheetName val="tabla del limite"/>
      <sheetName val="Ctas. Patr."/>
      <sheetName val="ConvRes"/>
      <sheetName val="WP Bal 0106 REV"/>
      <sheetName val="TIPO DE CAMBIO"/>
      <sheetName val="Nota_81"/>
      <sheetName val="Nota_91"/>
      <sheetName val="ANEXO_A1"/>
      <sheetName val="EOAF_Cresud1"/>
      <sheetName val="Bce_Patrim1"/>
      <sheetName val="EDO_RDOS1"/>
      <sheetName val="Anexo_C1"/>
      <sheetName val="Anexo_D1"/>
      <sheetName val="Anexo_E1"/>
      <sheetName val="Anexo_F1"/>
      <sheetName val="Anexo_G1"/>
      <sheetName val="Anexo_H1"/>
      <sheetName val="Bce_Patrim_cons1"/>
      <sheetName val="EDO_RDOS_cons1"/>
      <sheetName val="EOAF_cons1"/>
      <sheetName val="19052_-_STAR_N"/>
      <sheetName val="PAGOS_EMITIDOS_01-01-01"/>
      <sheetName val="tabla_del_limite"/>
      <sheetName val="Ctas__Patr_"/>
      <sheetName val="WP_Bal_0106_REV"/>
      <sheetName val="B Diario U$S"/>
      <sheetName val="Nota_82"/>
      <sheetName val="Nota_92"/>
      <sheetName val="ANEXO_A2"/>
      <sheetName val="EOAF_Cresud2"/>
      <sheetName val="Bce_Patrim2"/>
      <sheetName val="EDO_RDOS2"/>
      <sheetName val="Anexo_C2"/>
      <sheetName val="Anexo_D2"/>
      <sheetName val="Anexo_E2"/>
      <sheetName val="Anexo_F2"/>
      <sheetName val="Anexo_G2"/>
      <sheetName val="Anexo_H2"/>
      <sheetName val="Bce_Patrim_cons2"/>
      <sheetName val="EDO_RDOS_cons2"/>
      <sheetName val="EOAF_cons2"/>
      <sheetName val="Datos del Balance"/>
    </sheetNames>
    <sheetDataSet>
      <sheetData sheetId="0" refreshError="1"/>
      <sheetData sheetId="1" refreshError="1">
        <row r="20">
          <cell r="F20">
            <v>0</v>
          </cell>
        </row>
        <row r="30">
          <cell r="F30">
            <v>0</v>
          </cell>
        </row>
        <row r="36">
          <cell r="F36">
            <v>0</v>
          </cell>
        </row>
        <row r="52">
          <cell r="F52">
            <v>0</v>
          </cell>
        </row>
        <row r="78">
          <cell r="F78">
            <v>0</v>
          </cell>
        </row>
        <row r="87">
          <cell r="F87">
            <v>0</v>
          </cell>
        </row>
        <row r="101">
          <cell r="F101">
            <v>0</v>
          </cell>
        </row>
        <row r="104">
          <cell r="F104">
            <v>0</v>
          </cell>
        </row>
        <row r="125">
          <cell r="F125">
            <v>0</v>
          </cell>
        </row>
        <row r="140">
          <cell r="F140">
            <v>0</v>
          </cell>
        </row>
        <row r="165">
          <cell r="F165">
            <v>0</v>
          </cell>
        </row>
        <row r="186">
          <cell r="F186">
            <v>0</v>
          </cell>
        </row>
        <row r="202">
          <cell r="F202">
            <v>0</v>
          </cell>
        </row>
        <row r="212">
          <cell r="F21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3">
          <cell r="H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Inversiones </v>
          </cell>
        </row>
      </sheetData>
      <sheetData sheetId="23">
        <row r="1">
          <cell r="A1" t="str">
            <v xml:space="preserve">Inversiones </v>
          </cell>
        </row>
      </sheetData>
      <sheetData sheetId="24">
        <row r="1">
          <cell r="A1" t="str">
            <v xml:space="preserve">Inversiones </v>
          </cell>
        </row>
      </sheetData>
      <sheetData sheetId="25">
        <row r="1">
          <cell r="A1" t="str">
            <v xml:space="preserve">Inversiones </v>
          </cell>
        </row>
      </sheetData>
      <sheetData sheetId="26">
        <row r="1">
          <cell r="A1" t="str">
            <v xml:space="preserve">Inversiones </v>
          </cell>
        </row>
      </sheetData>
      <sheetData sheetId="27">
        <row r="1">
          <cell r="A1" t="str">
            <v xml:space="preserve">Inversiones </v>
          </cell>
        </row>
      </sheetData>
      <sheetData sheetId="28">
        <row r="1">
          <cell r="A1" t="str">
            <v xml:space="preserve">Inversiones </v>
          </cell>
        </row>
      </sheetData>
      <sheetData sheetId="29">
        <row r="1">
          <cell r="A1" t="str">
            <v xml:space="preserve">Inversiones </v>
          </cell>
        </row>
      </sheetData>
      <sheetData sheetId="30">
        <row r="1">
          <cell r="A1" t="str">
            <v xml:space="preserve">Inversiones </v>
          </cell>
        </row>
      </sheetData>
      <sheetData sheetId="31">
        <row r="1">
          <cell r="A1" t="str">
            <v xml:space="preserve">Inversiones </v>
          </cell>
        </row>
      </sheetData>
      <sheetData sheetId="32">
        <row r="1">
          <cell r="A1" t="str">
            <v xml:space="preserve">Inversiones </v>
          </cell>
        </row>
      </sheetData>
      <sheetData sheetId="33">
        <row r="1">
          <cell r="A1" t="str">
            <v xml:space="preserve">Inversiones </v>
          </cell>
        </row>
      </sheetData>
      <sheetData sheetId="34">
        <row r="1">
          <cell r="A1" t="str">
            <v xml:space="preserve">Inversiones </v>
          </cell>
        </row>
      </sheetData>
      <sheetData sheetId="35">
        <row r="1">
          <cell r="A1" t="str">
            <v xml:space="preserve">Inversiones </v>
          </cell>
        </row>
      </sheetData>
      <sheetData sheetId="36">
        <row r="1">
          <cell r="A1" t="str">
            <v xml:space="preserve">Inversiones 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0">
          <cell r="F20">
            <v>0</v>
          </cell>
        </row>
      </sheetData>
      <sheetData sheetId="45"/>
      <sheetData sheetId="46"/>
      <sheetData sheetId="47"/>
      <sheetData sheetId="48">
        <row r="23">
          <cell r="H23">
            <v>0</v>
          </cell>
        </row>
      </sheetData>
      <sheetData sheetId="49"/>
      <sheetData sheetId="50">
        <row r="1">
          <cell r="A1" t="str">
            <v xml:space="preserve">Inversiones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20">
          <cell r="F20">
            <v>0</v>
          </cell>
        </row>
      </sheetData>
      <sheetData sheetId="66"/>
      <sheetData sheetId="67"/>
      <sheetData sheetId="68"/>
      <sheetData sheetId="69">
        <row r="23">
          <cell r="H23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6">
          <cell r="I16">
            <v>644449.99931506847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 refreshError="1"/>
      <sheetData sheetId="97"/>
      <sheetData sheetId="98">
        <row r="21">
          <cell r="I21">
            <v>807609.33488219162</v>
          </cell>
        </row>
      </sheetData>
      <sheetData sheetId="99" refreshError="1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>
            <v>0</v>
          </cell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 t="str">
            <v>GL1500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</sheetData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  <sheetName val="APRIL"/>
      <sheetName val="armado"/>
      <sheetName val="Mk"/>
      <sheetName val="MK $"/>
      <sheetName val="Tesoreria"/>
      <sheetName val="PBC"/>
      <sheetName val="BaseQ"/>
      <sheetName val="BaseDatosHBII"/>
      <sheetName val="BaseDatosHBI"/>
      <sheetName val="BNK"/>
      <sheetName val="enviar_previsiones"/>
      <sheetName val="WIN"/>
      <sheetName val="win nuevo"/>
      <sheetName val="win español"/>
      <sheetName val="Kapital"/>
      <sheetName val="Resumen"/>
      <sheetName val="Bilanz"/>
      <sheetName val="Resumen_para_contabilidad"/>
      <sheetName val="Base_Costos"/>
      <sheetName val="CRAWL_WEEK_42"/>
      <sheetName val="Gross Margin"/>
      <sheetName val="HOME PATIENT INPUTS"/>
      <sheetName val="HD INPUTS"/>
      <sheetName val="ALL OTHER INPUTS"/>
      <sheetName val="Actual &amp; Plan Summary P&amp;L"/>
      <sheetName val="CHECK Actual  Plan vs LRP Input"/>
      <sheetName val="PATIENT FLOW - OPTIONAL"/>
      <sheetName val="OUTPUT P&amp;L 2004 to 2011"/>
      <sheetName val="SC"/>
      <sheetName val="Cs.soc a pag"/>
      <sheetName val="1. BG"/>
      <sheetName val="Base"/>
      <sheetName val="DETALLE"/>
      <sheetName val="CIA"/>
      <sheetName val="B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>
        <row r="57">
          <cell r="F57">
            <v>86252697.339999974</v>
          </cell>
        </row>
      </sheetData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>
        <row r="57">
          <cell r="F57">
            <v>86252697.339999974</v>
          </cell>
        </row>
      </sheetData>
      <sheetData sheetId="99">
        <row r="57">
          <cell r="F57">
            <v>86252697.339999974</v>
          </cell>
        </row>
      </sheetData>
      <sheetData sheetId="100">
        <row r="57">
          <cell r="F57">
            <v>86252697.339999974</v>
          </cell>
        </row>
      </sheetData>
      <sheetData sheetId="101">
        <row r="57">
          <cell r="F57">
            <v>86252697.339999974</v>
          </cell>
        </row>
      </sheetData>
      <sheetData sheetId="102">
        <row r="57">
          <cell r="F57">
            <v>86252697.339999974</v>
          </cell>
        </row>
      </sheetData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>
        <row r="57">
          <cell r="F57">
            <v>86252697.339999974</v>
          </cell>
        </row>
      </sheetData>
      <sheetData sheetId="112">
        <row r="57">
          <cell r="F57">
            <v>86252697.339999974</v>
          </cell>
        </row>
      </sheetData>
      <sheetData sheetId="113">
        <row r="57">
          <cell r="F57">
            <v>86252697.339999974</v>
          </cell>
        </row>
      </sheetData>
      <sheetData sheetId="114">
        <row r="57">
          <cell r="F57">
            <v>86252697.339999974</v>
          </cell>
        </row>
      </sheetData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>
        <row r="57">
          <cell r="F57">
            <v>86252697.339999974</v>
          </cell>
        </row>
      </sheetData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>
        <row r="57">
          <cell r="F57">
            <v>86252697.339999974</v>
          </cell>
        </row>
      </sheetData>
      <sheetData sheetId="125">
        <row r="57">
          <cell r="F57">
            <v>86252697.339999974</v>
          </cell>
        </row>
      </sheetData>
      <sheetData sheetId="126">
        <row r="57">
          <cell r="F57">
            <v>86252697.339999974</v>
          </cell>
        </row>
      </sheetData>
      <sheetData sheetId="127">
        <row r="57">
          <cell r="F57">
            <v>86252697.339999974</v>
          </cell>
        </row>
      </sheetData>
      <sheetData sheetId="128">
        <row r="57">
          <cell r="F57">
            <v>86252697.339999974</v>
          </cell>
        </row>
      </sheetData>
      <sheetData sheetId="129">
        <row r="57">
          <cell r="F57">
            <v>86252697.339999974</v>
          </cell>
        </row>
      </sheetData>
      <sheetData sheetId="130">
        <row r="57">
          <cell r="F57">
            <v>86252697.339999974</v>
          </cell>
        </row>
      </sheetData>
      <sheetData sheetId="131">
        <row r="57">
          <cell r="F57">
            <v>86252697.339999974</v>
          </cell>
        </row>
      </sheetData>
      <sheetData sheetId="132">
        <row r="57">
          <cell r="F57">
            <v>86252697.339999974</v>
          </cell>
        </row>
      </sheetData>
      <sheetData sheetId="133">
        <row r="57">
          <cell r="F57">
            <v>86252697.339999974</v>
          </cell>
        </row>
      </sheetData>
      <sheetData sheetId="134"/>
      <sheetData sheetId="135">
        <row r="57">
          <cell r="F57">
            <v>86252697.339999974</v>
          </cell>
        </row>
      </sheetData>
      <sheetData sheetId="136">
        <row r="57">
          <cell r="F57">
            <v>86252697.339999974</v>
          </cell>
        </row>
      </sheetData>
      <sheetData sheetId="137">
        <row r="57">
          <cell r="F57">
            <v>86252697.339999974</v>
          </cell>
        </row>
      </sheetData>
      <sheetData sheetId="138"/>
      <sheetData sheetId="139">
        <row r="57">
          <cell r="F57">
            <v>86252697.339999974</v>
          </cell>
        </row>
      </sheetData>
      <sheetData sheetId="140"/>
      <sheetData sheetId="141">
        <row r="57">
          <cell r="F57">
            <v>86252697.339999974</v>
          </cell>
        </row>
      </sheetData>
      <sheetData sheetId="142"/>
      <sheetData sheetId="143">
        <row r="57">
          <cell r="F57">
            <v>86252697.339999974</v>
          </cell>
        </row>
      </sheetData>
      <sheetData sheetId="144">
        <row r="57">
          <cell r="F57">
            <v>86252697.339999974</v>
          </cell>
        </row>
      </sheetData>
      <sheetData sheetId="145">
        <row r="57">
          <cell r="F57">
            <v>86252697.339999974</v>
          </cell>
        </row>
      </sheetData>
      <sheetData sheetId="146">
        <row r="57">
          <cell r="F57">
            <v>86252697.339999974</v>
          </cell>
        </row>
      </sheetData>
      <sheetData sheetId="147">
        <row r="57">
          <cell r="F57">
            <v>86252697.339999974</v>
          </cell>
        </row>
      </sheetData>
      <sheetData sheetId="148">
        <row r="57">
          <cell r="F57">
            <v>86252697.339999974</v>
          </cell>
        </row>
      </sheetData>
      <sheetData sheetId="149">
        <row r="57">
          <cell r="F57">
            <v>86252697.339999974</v>
          </cell>
        </row>
      </sheetData>
      <sheetData sheetId="150">
        <row r="57">
          <cell r="F57">
            <v>86252697.339999974</v>
          </cell>
        </row>
      </sheetData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>
        <row r="57">
          <cell r="F57">
            <v>86252697.339999974</v>
          </cell>
        </row>
      </sheetData>
      <sheetData sheetId="154">
        <row r="57">
          <cell r="F57">
            <v>86252697.339999974</v>
          </cell>
        </row>
      </sheetData>
      <sheetData sheetId="155"/>
      <sheetData sheetId="156">
        <row r="57">
          <cell r="F57">
            <v>86252697.339999974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">
          <cell r="A3" t="str">
            <v>SMITH INTERNATIONAL INC. S.A.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57">
          <cell r="F57">
            <v>86252697.339999974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  <sheetName val="ESTADO DE RESULTADOS Axi"/>
      <sheetName val="ESTADO PATRIM Axi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>
            <v>8.43</v>
          </cell>
        </row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  <sheetName val="EOAF_30-9-99"/>
      <sheetName val="Base Resultados"/>
      <sheetName val="Base"/>
    </sheetNames>
    <sheetDataSet>
      <sheetData sheetId="0">
        <row r="1">
          <cell r="A1" t="str">
            <v>Detalle de Bienes de Uso Amortizables en 50 años</v>
          </cell>
        </row>
      </sheetData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>
        <row r="2">
          <cell r="B2" t="str">
            <v>REVALUO IMPOSITIVO BIENES DE USO AL 30/09/99</v>
          </cell>
        </row>
      </sheetData>
      <sheetData sheetId="23">
        <row r="1">
          <cell r="A1" t="str">
            <v>Detalle de Bienes de Uso Amortizables en 50 años</v>
          </cell>
        </row>
      </sheetData>
      <sheetData sheetId="24">
        <row r="1">
          <cell r="A1" t="str">
            <v>Detalle de Bienes de Uso Amortizables en 50 años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REVALUO IMPOSITIVO BIENES DE USO AL 30/09/99</v>
          </cell>
        </row>
      </sheetData>
      <sheetData sheetId="30"/>
      <sheetData sheetId="31">
        <row r="1">
          <cell r="A1" t="str">
            <v>Detalle de Bienes de Uso Amortizables en 50 años</v>
          </cell>
        </row>
      </sheetData>
      <sheetData sheetId="32"/>
      <sheetData sheetId="33">
        <row r="2">
          <cell r="B2" t="str">
            <v>REVALUO IMPOSITIVO BIENES DE USO AL 30/09/99</v>
          </cell>
        </row>
      </sheetData>
      <sheetData sheetId="34"/>
      <sheetData sheetId="35">
        <row r="1">
          <cell r="A1" t="str">
            <v>Detalle de Bienes de Uso Amortizables en 50 años</v>
          </cell>
        </row>
      </sheetData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  <cell r="C7" t="str">
            <v>30 de junio de 2009</v>
          </cell>
        </row>
        <row r="8">
          <cell r="B8">
            <v>39629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  <sheetName val="BS. USO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  <sheetName val="GLACNT16"/>
      <sheetName val="Trading HC by Reg &amp; Platf"/>
      <sheetName val="HO Provision_AF"/>
      <sheetName val="W2 FOB _Ex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B6" t="str">
            <v>Grains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>
        <row r="6">
          <cell r="A6" t="str">
            <v>Low</v>
          </cell>
        </row>
      </sheetData>
      <sheetData sheetId="1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>
        <row r="2">
          <cell r="N2">
            <v>0</v>
          </cell>
          <cell r="P2">
            <v>0</v>
          </cell>
          <cell r="Q2">
            <v>0</v>
          </cell>
        </row>
        <row r="3">
          <cell r="N3">
            <v>0</v>
          </cell>
          <cell r="P3">
            <v>0</v>
          </cell>
          <cell r="Q3">
            <v>0</v>
          </cell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>
            <v>0</v>
          </cell>
          <cell r="P8">
            <v>0</v>
          </cell>
          <cell r="Q8">
            <v>0</v>
          </cell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cuentas por cobrar no comercial"/>
      <sheetName val="Impuesto 2 %"/>
      <sheetName val="conssid12-96"/>
      <sheetName val="Datos"/>
      <sheetName val="Producción"/>
      <sheetName val="MemberSheet"/>
      <sheetName val="ValueLink"/>
      <sheetName val="Margin2003"/>
      <sheetName val="Margin2004"/>
      <sheetName val="Margin2005"/>
      <sheetName val="Sales2003"/>
      <sheetName val="Sales2004"/>
      <sheetName val="RES"/>
      <sheetName val="tabla Mayo"/>
      <sheetName val="Mix"/>
      <sheetName val="2001"/>
      <sheetName val="flujo"/>
      <sheetName val="DATOS - NO BORRAR"/>
      <sheetName val="BS"/>
      <sheetName val="FYEP-2"/>
      <sheetName val="Codes"/>
      <sheetName val="Dec 12 01.14"/>
      <sheetName val="Tables"/>
      <sheetName val="ACUMULADO"/>
      <sheetName val="Asfalto"/>
      <sheetName val="DP_DG2"/>
      <sheetName val="BP 2006"/>
      <sheetName val="1681003"/>
      <sheetName val="EXPENSE PLANNING"/>
      <sheetName val="REVENUE PLANNING"/>
      <sheetName val="Table 1.1.1"/>
      <sheetName val="Indicadores por segmento 12-20"/>
      <sheetName val="EPMFormattingSheet"/>
      <sheetName val="EERR"/>
      <sheetName val="1.Ingresos"/>
      <sheetName val="2.Gtos por naturaleza."/>
      <sheetName val="2.2.Ds Incobrables"/>
      <sheetName val="3.Otros"/>
      <sheetName val="4.Fair Value"/>
      <sheetName val="5.Conci Adj EBITDA"/>
      <sheetName val="5.5.FV realizado"/>
      <sheetName val="MD'S Monthly"/>
      <sheetName val="Balance de Comp_2011"/>
      <sheetName val="Budget Acum"/>
      <sheetName val="APMD Dep"/>
      <sheetName val="Ops Dep"/>
      <sheetName val="Monthly Flash"/>
      <sheetName val="Flash DEP Format"/>
      <sheetName val="Total Dep-22 Summary Vs BUD-22"/>
      <sheetName val="Ops &amp; APMD Dep 2023"/>
      <sheetName val="Dep 2021"/>
      <sheetName val="Dep 2022 Vs 2021 Variance"/>
      <sheetName val="SCECO"/>
      <sheetName val="Line-3 Assets List"/>
      <sheetName val="Yearly DEP"/>
      <sheetName val="AS01"/>
      <sheetName val="FICJNN Working File"/>
      <sheetName val="UNREAL  MKT"/>
      <sheetName val="DATA"/>
      <sheetName val="CV PU"/>
      <sheetName val="Cuentas"/>
      <sheetName val="Marketing Vendors Bills"/>
      <sheetName val="Marketing_Vendors_Bill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Balance_Definitivo_ASL_30-06-06"/>
      <sheetName val="Menus_déroulants6"/>
      <sheetName val="MIX_NACIONAL5"/>
      <sheetName val="VOLUMENES_NACIONALES5"/>
      <sheetName val="Porcentajes_Anuales5"/>
      <sheetName val="D|Lookup_Tables3"/>
      <sheetName val="VAL-MAT_anterior5"/>
      <sheetName val="Cruce_contable5"/>
      <sheetName val="dif_bmex3"/>
      <sheetName val="dif_dep983"/>
      <sheetName val="relac_3"/>
      <sheetName val="calif_ene023"/>
      <sheetName val="Datea_(NO_TOCAR))3"/>
      <sheetName val="Datea_(NO_TOCAR)3"/>
      <sheetName val="Alta_de_Provedores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Marketing_Vendors_Bills1"/>
      <sheetName val="COSTOMAT.XLS"/>
      <sheetName val="Forside"/>
      <sheetName val="INPUT"/>
      <sheetName val="FR"/>
      <sheetName val="PopCache"/>
      <sheetName val="Telefonia"/>
      <sheetName val="GTO-GEN"/>
      <sheetName val="Saldos Chile"/>
      <sheetName val="Parameters"/>
      <sheetName val="Subdiario Compras"/>
      <sheetName val="Reporte Percepciones"/>
      <sheetName val="Reporte Retenciones"/>
      <sheetName val="Subdiario Ventas"/>
      <sheetName val="INPC"/>
      <sheetName val="Drillable BS"/>
      <sheetName val="balance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>
        <row r="11">
          <cell r="C11"/>
        </row>
      </sheetData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>
        <row r="11">
          <cell r="C11" t="str">
            <v>MMI/QO/20-21/3789</v>
          </cell>
        </row>
      </sheetData>
      <sheetData sheetId="676">
        <row r="11">
          <cell r="C11" t="str">
            <v>MMI/QO/20-21/3789</v>
          </cell>
        </row>
      </sheetData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>
        <row r="11">
          <cell r="C11" t="str">
            <v>MMI/QO/20-21/3789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  <sheetName val="WP Bal 01"/>
      <sheetName val="WP Bal 06"/>
      <sheetName val="WP Bal 09"/>
      <sheetName val="WP Bal 10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  <sheetName val="Bs.no computables"/>
      <sheetName val="Datos"/>
      <sheetName val="composición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  <sheetName val="4- BG"/>
      <sheetName val="Indice"/>
      <sheetName val="tabla"/>
      <sheetName val="TELA2"/>
      <sheetName val="TELA0"/>
      <sheetName val="TELA1"/>
      <sheetName val="TELA3"/>
      <sheetName val="TELA4"/>
      <sheetName val="TELA5"/>
      <sheetName val="TELA6"/>
      <sheetName val="TELA7"/>
      <sheetName val="TELA8"/>
      <sheetName val="TELA9"/>
      <sheetName val="Links"/>
      <sheetName val="LISTADO"/>
      <sheetName val="ANEXO I"/>
      <sheetName val="CMN Detail"/>
      <sheetName val="BSISver6.4"/>
      <sheetName val="IVA|voucheo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  <sheetName val="Rolb"/>
      <sheetName val="IGMP"/>
      <sheetName val="Cupones Cobrados"/>
      <sheetName val="INTELSAT"/>
      <sheetName val="BCEHBSL"/>
      <sheetName val="Cupones_Cobrados"/>
      <sheetName val="CTF-1"/>
      <sheetName val="#¡REF"/>
      <sheetName val="Balance"/>
      <sheetName val="XREF"/>
      <sheetName val="ret pour CA par activités"/>
      <sheetName val="???????"/>
      <sheetName val="экспорт"/>
      <sheetName val="Plan1"/>
      <sheetName val="Data"/>
      <sheetName val="RAMXL"/>
      <sheetName val="Consolidation_YTDMar 08"/>
      <sheetName val="TSCC"/>
      <sheetName val="General_Framework_Code1"/>
      <sheetName val="Consolidation_YTDMar_08"/>
      <sheetName val="Macro1"/>
      <sheetName val="Control"/>
      <sheetName val="ReportList"/>
      <sheetName val="Annual Benefits"/>
      <sheetName val="Topaz"/>
      <sheetName val="ROL"/>
      <sheetName val="RevenueDatabase"/>
      <sheetName val="Performance Report"/>
      <sheetName val="Initialize"/>
      <sheetName val="Settings"/>
      <sheetName val="Cupones_Cobrados1"/>
      <sheetName val="ARMADO DEL DEBITO FISCAL"/>
      <sheetName val="COMPARACION DDJJ CON LIBRO"/>
      <sheetName val="PRUEBA GLOBAL"/>
      <sheetName val="Region South"/>
      <sheetName val="Chile"/>
      <sheetName val="SideBySide"/>
      <sheetName val="ce"/>
      <sheetName val="Sales 98"/>
      <sheetName val="ROHS 05"/>
      <sheetName val="sysWorkbook"/>
      <sheetName val="CHG_orig"/>
      <sheetName val="RETENCIONES"/>
      <sheetName val="Main"/>
      <sheetName val="Ajustes"/>
      <sheetName val="Cruce contable"/>
      <sheetName val="conssid12-96"/>
      <sheetName val="TV-EP&amp;REV"/>
      <sheetName val="mapping agreed to Audit 2010"/>
      <sheetName val="CCMAP"/>
      <sheetName val="mapping_agreed_to_Audit_2010"/>
      <sheetName val="resignations"/>
      <sheetName val="PL"/>
      <sheetName val="Qtrs"/>
      <sheetName val="Day"/>
      <sheetName val=""/>
      <sheetName val="DealAssmp"/>
      <sheetName val="FinInputs"/>
      <sheetName val="General_Framework_Code2"/>
      <sheetName val="Consolidation_YTDMar_081"/>
      <sheetName val="Annual_Benefits"/>
      <sheetName val="Drop-Down"/>
      <sheetName val="CAP-HEC 1997"/>
      <sheetName val="EOAF_30-9-99"/>
      <sheetName val="Equipo"/>
      <sheetName val="Auxiliares"/>
      <sheetName val="Parámetros"/>
      <sheetName val="Items"/>
      <sheetName val="MdeO"/>
      <sheetName val="Subcontratos"/>
      <sheetName val="Tpte Interno"/>
      <sheetName val="P de Trabajo"/>
      <sheetName val="shtLookup"/>
      <sheetName val="ess.P&amp;L"/>
      <sheetName val="Inputs"/>
      <sheetName val="KeyMultInputs"/>
      <sheetName val="Assumptions"/>
      <sheetName val="Revenue Assumptions"/>
      <sheetName val="Main Assumptions"/>
      <sheetName val="Tables"/>
      <sheetName val="BLUE CROSS (P.1 - P.27)"/>
      <sheetName val="Revenue Sheet"/>
      <sheetName val="Capital ROA"/>
      <sheetName val="Revenue_Assumptions"/>
      <sheetName val="Main_Assumptions"/>
      <sheetName val="BLUE_CROSS_(P_1_-_P_27)"/>
      <sheetName val="Revenue_Sheet"/>
      <sheetName val="Capital_ROA"/>
      <sheetName val="FA1999"/>
      <sheetName val="PRC GAAP"/>
      <sheetName val="应收账款Mx"/>
      <sheetName val="Former Rouse"/>
      <sheetName val="RP - Store by Store Summary"/>
      <sheetName val="lead"/>
      <sheetName val="Definiciones"/>
      <sheetName val="Digitos"/>
      <sheetName val="TITULOS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>
            <v>147.513671875</v>
          </cell>
        </row>
        <row r="737">
          <cell r="G737">
            <v>147.513671875</v>
          </cell>
        </row>
        <row r="738">
          <cell r="G738">
            <v>147.513671875</v>
          </cell>
        </row>
        <row r="739">
          <cell r="G739">
            <v>147.513671875</v>
          </cell>
        </row>
        <row r="740">
          <cell r="G740">
            <v>147.513671875</v>
          </cell>
        </row>
        <row r="741">
          <cell r="G741">
            <v>147.513671875</v>
          </cell>
        </row>
        <row r="742">
          <cell r="G742">
            <v>147.513671875</v>
          </cell>
        </row>
        <row r="743">
          <cell r="G743">
            <v>147.513671875</v>
          </cell>
        </row>
        <row r="744">
          <cell r="G744">
            <v>147.513671875</v>
          </cell>
        </row>
        <row r="745">
          <cell r="G745">
            <v>147.513671875</v>
          </cell>
        </row>
        <row r="746">
          <cell r="G746">
            <v>147.513671875</v>
          </cell>
        </row>
        <row r="747">
          <cell r="G747">
            <v>147.513671875</v>
          </cell>
        </row>
        <row r="748">
          <cell r="G748">
            <v>147.513671875</v>
          </cell>
        </row>
        <row r="749">
          <cell r="G749">
            <v>147.513671875</v>
          </cell>
        </row>
        <row r="750">
          <cell r="G750">
            <v>147.513671875</v>
          </cell>
        </row>
        <row r="751">
          <cell r="G751">
            <v>147.513671875</v>
          </cell>
        </row>
        <row r="752">
          <cell r="G752">
            <v>147.513671875</v>
          </cell>
        </row>
        <row r="753">
          <cell r="G753">
            <v>147.513671875</v>
          </cell>
        </row>
        <row r="754">
          <cell r="G754">
            <v>147.513671875</v>
          </cell>
        </row>
        <row r="755">
          <cell r="G755">
            <v>147.513671875</v>
          </cell>
        </row>
        <row r="756">
          <cell r="G756">
            <v>147.513671875</v>
          </cell>
        </row>
        <row r="757">
          <cell r="G757">
            <v>147.513671875</v>
          </cell>
        </row>
        <row r="758">
          <cell r="G758">
            <v>147.513671875</v>
          </cell>
        </row>
        <row r="759">
          <cell r="G759">
            <v>147.513671875</v>
          </cell>
        </row>
        <row r="760">
          <cell r="G760">
            <v>147.513671875</v>
          </cell>
        </row>
        <row r="761">
          <cell r="G761">
            <v>147.513671875</v>
          </cell>
        </row>
        <row r="762">
          <cell r="G762">
            <v>147.513671875</v>
          </cell>
        </row>
        <row r="763">
          <cell r="G763">
            <v>147.513671875</v>
          </cell>
        </row>
        <row r="764">
          <cell r="G764">
            <v>147.513671875</v>
          </cell>
        </row>
        <row r="765">
          <cell r="G765">
            <v>147.513671875</v>
          </cell>
        </row>
        <row r="766">
          <cell r="G766">
            <v>147.513671875</v>
          </cell>
        </row>
        <row r="767">
          <cell r="G767">
            <v>147.513671875</v>
          </cell>
        </row>
        <row r="768">
          <cell r="G768">
            <v>147.513671875</v>
          </cell>
        </row>
        <row r="769">
          <cell r="G769">
            <v>147.513671875</v>
          </cell>
        </row>
        <row r="770">
          <cell r="G770">
            <v>147.513671875</v>
          </cell>
        </row>
        <row r="771">
          <cell r="G771">
            <v>147.513671875</v>
          </cell>
        </row>
        <row r="772">
          <cell r="G772">
            <v>147.513671875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Cs.soc a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  <sheetName val="FEBMZ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  <sheetName val="Non-Statistical Sampling Master"/>
      <sheetName val="Global Data"/>
    </sheetNames>
    <sheetDataSet>
      <sheetData sheetId="0"/>
      <sheetData sheetId="1"/>
      <sheetData sheetId="2">
        <row r="18">
          <cell r="H18">
            <v>73632</v>
          </cell>
          <cell r="I18">
            <v>0</v>
          </cell>
          <cell r="L18">
            <v>593539.36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  <sheetData sheetId="16" refreshError="1"/>
      <sheetData sheetId="1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  <sheetName val="Por Cliente"/>
      <sheetName val="Por Material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  <sheetName val="FERRpreVSre"/>
      <sheetName val="REALvsREAL"/>
      <sheetName val="tilde"/>
      <sheetName val="TABLA"/>
      <sheetName val="Costos"/>
      <sheetName val="DSO Ratio"/>
      <sheetName val="ESTUDIOS"/>
      <sheetName val="LSR_IS_YTD"/>
      <sheetName val="1"/>
    </sheetNames>
    <sheetDataSet>
      <sheetData sheetId="0" refreshError="1"/>
      <sheetData sheetId="1">
        <row r="2">
          <cell r="A2">
            <v>709565.070000001</v>
          </cell>
        </row>
      </sheetData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  <sheetName val="BD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P.G. Amortizaciones"/>
      <sheetName val="Movimiento"/>
      <sheetName val="TITEQUIV"/>
      <sheetName val="ANIM"/>
      <sheetName val="PopCache"/>
      <sheetName val="DETAL0598"/>
      <sheetName val="rei"/>
      <sheetName val="2_1_01_02_01_051"/>
      <sheetName val="2_1_01_02_01_061"/>
      <sheetName val="2_1_01_02_01_071"/>
      <sheetName val="2_1_01_02_01_081"/>
      <sheetName val="Cesiones_HSBC1"/>
      <sheetName val="OC__HSBC1"/>
      <sheetName val="Marcas_Estándar1"/>
      <sheetName val="Prueba_Global_LOCAL1"/>
      <sheetName val="IVA|PG_DF1"/>
      <sheetName val="Taxes_&amp;_Deductions1"/>
      <sheetName val="Budget_Assumptions1"/>
      <sheetName val="Fat_Anual_99_021"/>
      <sheetName val="A-empre_Escenario_21"/>
      <sheetName val="Worksheet_2i-WIP1"/>
      <sheetName val="PBA_GLOBAL_Amortizaciones1"/>
      <sheetName val="Prueba_global_-_Pasivo"/>
      <sheetName val="Papel_de_trabajo1"/>
      <sheetName val="1__Analisis1"/>
      <sheetName val="calculo_convenios_maraton_20001"/>
      <sheetName val="VALORES_PUBLICOS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  <sheetName val="Dat-balance"/>
      <sheetName val="Chart of Accounts"/>
      <sheetName val="CCF 979"/>
      <sheetName val="Selecci? partidas que suman"/>
      <sheetName val="VOLUMEN"/>
      <sheetName val="Debt Sum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>
        <row r="1">
          <cell r="F1" t="str">
            <v>30-09-03 Preliminary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  <sheetName val="Ã«ÀûÂÊ·ÖÎö±í"/>
      <sheetName val="021100232"/>
      <sheetName val="Armado"/>
      <sheetName val="IPC 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>
        <row r="28">
          <cell r="D28">
            <v>786042.82</v>
          </cell>
        </row>
      </sheetData>
      <sheetData sheetId="40">
        <row r="28">
          <cell r="D28">
            <v>786042.82</v>
          </cell>
        </row>
      </sheetData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  <sheetName val="mayor"/>
      <sheetName val="MEMO"/>
      <sheetName val="Tarea_realizada1"/>
      <sheetName val="P_G_1"/>
      <sheetName val="Dif_cambio_Intereses1"/>
      <sheetName val="T_C_1"/>
      <sheetName val="PPC_Junio_031"/>
      <sheetName val="PPC_Mayo_031"/>
      <sheetName val="PPC_Abril_031"/>
      <sheetName val="PP_PWC__Marzo_031"/>
      <sheetName val="Dif_cambio_Intereses_Mar031"/>
      <sheetName val="P_P_C__Enero031"/>
      <sheetName val="P_P_C__Febrero_031"/>
      <sheetName val="P_P_C__Marzo_031"/>
      <sheetName val="ON_-_US_TRUSTDic_021"/>
      <sheetName val="Tickmarks_Dic_02_1"/>
      <sheetName val="Análisis_al_31-12-021"/>
      <sheetName val="Tickmarks_dic021"/>
      <sheetName val="INTERESES_DEVOL_1"/>
      <sheetName val="PG_Amortizaciones1"/>
      <sheetName val="1__Prueba_Global1"/>
      <sheetName val="Capital_COA1"/>
      <sheetName val="Altas_'031"/>
      <sheetName val="Bajas_'031"/>
      <sheetName val="Conciliacion_contable1"/>
      <sheetName val="Tecnico_al_20011"/>
      <sheetName val="Sueldos_a_pagar1"/>
      <sheetName val="PG_Sueldos_y_Cs__Soc_1"/>
      <sheetName val="2_1_01_02_01_061"/>
      <sheetName val="2_1_01_02_01_051"/>
      <sheetName val="Conciliaciones_Bancarias1"/>
      <sheetName val="Selección_partidas_que_suman1"/>
      <sheetName val="ANEXO_(AXI)1"/>
      <sheetName val="US_GAAP1"/>
      <sheetName val="VPP_20001"/>
      <sheetName val="TABLAIPC_1"/>
      <sheetName val="Obras_en_curso1"/>
      <sheetName val="Resumen_Int__prefi_"/>
      <sheetName val="Saldos_en_pesos"/>
      <sheetName val="Bs_Uso"/>
      <sheetName val="PAS_Moeda_Nacional"/>
      <sheetName val="Cálculo_ID_AR$"/>
      <sheetName val="Papel_de_trabajo"/>
      <sheetName val="PAS_Vendas"/>
      <sheetName val="TC_Resumen"/>
      <sheetName val="Prueba_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  <sheetName val="Lead"/>
      <sheetName val="Memo"/>
      <sheetName val="Letras y Notas BCRA"/>
      <sheetName val="Dist. seguros total"/>
      <sheetName val="IR e CS Diferidos janeiro 2002"/>
      <sheetName val="P-A Clientes"/>
      <sheetName val="Clientes"/>
      <sheetName val="INV"/>
      <sheetName val="AMORT"/>
      <sheetName val="Q4 SOPC"/>
      <sheetName val="INV SUM"/>
      <sheetName val="M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  <sheetName val="IVA"/>
      <sheetName val="BS 1"/>
      <sheetName val="Sheet11"/>
      <sheetName val="AJUSTES"/>
      <sheetName val="Población"/>
      <sheetName val="Test 2009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>
        <row r="2">
          <cell r="E2" t="str">
            <v>!</v>
          </cell>
        </row>
      </sheetData>
      <sheetData sheetId="31">
        <row r="2">
          <cell r="E2" t="str">
            <v>!</v>
          </cell>
        </row>
      </sheetData>
      <sheetData sheetId="32">
        <row r="2">
          <cell r="E2" t="str">
            <v>!</v>
          </cell>
        </row>
      </sheetData>
      <sheetData sheetId="33">
        <row r="2">
          <cell r="E2" t="str">
            <v>!</v>
          </cell>
        </row>
      </sheetData>
      <sheetData sheetId="34">
        <row r="2">
          <cell r="E2" t="str">
            <v>!</v>
          </cell>
        </row>
      </sheetData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  <sheetName val="Cruce"/>
      <sheetName val="Movimentação Aplicação"/>
      <sheetName val="Worksheet in   5310 Cuentas por"/>
      <sheetName val="FA Movement"/>
      <sheetName val="PBA GLOBAL Amortizacione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  <sheetName val="Intercopany1999.8"/>
      <sheetName val="TB worksheet"/>
      <sheetName val="Intercompany BP"/>
      <sheetName val="Input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  <sheetName val="calculo convenios maraton 2000"/>
      <sheetName val="Summary"/>
      <sheetName val="caja me"/>
      <sheetName val="Menu y datos"/>
      <sheetName val="CoA"/>
      <sheetName val="Excess Calc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  <sheetName val="FY 99"/>
      <sheetName val="Relojes"/>
      <sheetName val="REV_17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  <sheetName val="vidautil"/>
      <sheetName val="calculo convenios maraton 2000"/>
      <sheetName val="Evaluación de Errores"/>
      <sheetName val="Memo1"/>
      <sheetName val="EFE"/>
      <sheetName val="EERR"/>
      <sheetName val="713-002}2"/>
      <sheetName val="Previsi? Incob"/>
      <sheetName val="Prueba Global LOC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  <sheetName val=" ESPN"/>
      <sheetName val="E2 PFA 2001"/>
      <sheetName val="EC PFA 2001"/>
      <sheetName val="E1 PFA 2001"/>
      <sheetName val="MARCAS"/>
      <sheetName val="MO y CF"/>
      <sheetName val="Resumen"/>
      <sheetName val="P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  <sheetName val="Rep96"/>
      <sheetName val="Hisp"/>
      <sheetName val="PPC reformado"/>
      <sheetName val="Conciliación Dic-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  <sheetName val="PROVEED"/>
      <sheetName val="Gastos Detallados Opt"/>
      <sheetName val=""/>
      <sheetName val="DATVAR"/>
      <sheetName val="Movimiento de Activo Fijo"/>
      <sheetName val="Prueba Gasto a Nov."/>
      <sheetName val="Retiros"/>
      <sheetName val="REFERENCIADO"/>
      <sheetName val="Listado Final Lima Capex "/>
      <sheetName val="감가상각누계액"/>
      <sheetName val="6522"/>
      <sheetName val="Resultado-2001"/>
      <sheetName val="Asientos"/>
      <sheetName val="Hoja1"/>
      <sheetName val="BD"/>
      <sheetName val="CXP Div"/>
      <sheetName val="BLP"/>
      <sheetName val="CRONOGRAMA"/>
      <sheetName val="ME-CXC"/>
      <sheetName val="ME-RO"/>
      <sheetName val="ILV ALC"/>
      <sheetName val="EOAF_30-9-99"/>
      <sheetName val="Quantity"/>
      <sheetName val="OTR.CRED."/>
      <sheetName val="RESUMEN"/>
      <sheetName val="EEFF"/>
      <sheetName val="ACCT 24050"/>
      <sheetName val="Sheet1"/>
      <sheetName val="Carga de Datos"/>
      <sheetName val="Prueba global - Pasivo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  <sheetName val="back"/>
      <sheetName val="FY 99"/>
      <sheetName val="Gastos de lanza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  <sheetName val="Previsión Incob."/>
      <sheetName val="PASIVO"/>
      <sheetName val="Life"/>
      <sheetName val="General Information"/>
      <sheetName val="juic"/>
      <sheetName val="Test_de_Transacciones"/>
      <sheetName val="P_G_"/>
      <sheetName val="General_Information"/>
      <sheetName val="IVA|vouche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  <sheetName val="Ret. y Perc. a pagar"/>
      <sheetName val="Combo Box"/>
      <sheetName val="713-002}2"/>
      <sheetName val="Reintegr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  <sheetName val="DDJJ Gcias"/>
      <sheetName val="Ret Gan"/>
      <sheetName val="PG Cs Sociales"/>
      <sheetName val="GAN-3|1 Prev Inc"/>
      <sheetName val="PG VR"/>
      <sheetName val="PG Amortizaciones"/>
      <sheetName val="FNEE"/>
      <sheetName val="Ley23681"/>
      <sheetName val="Selección partidas que suman"/>
      <sheetName val="Cruce"/>
      <sheetName val="Prov Vacaciones"/>
      <sheetName val="PG"/>
      <sheetName val="Resultado"/>
      <sheetName val="EGRESOS"/>
      <sheetName val="dev.seguros"/>
      <sheetName val="6340 Préstamos LP y Cruce con i"/>
      <sheetName val="Garantías"/>
      <sheetName val="Previs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  <sheetName val="Conciliación GL"/>
      <sheetName val="Cargo Resultados 30-09-02"/>
      <sheetName val="Resumen"/>
      <sheetName val="713-002}2"/>
      <sheetName val="IIBB"/>
      <sheetName val="Neto Resultante 31.12"/>
      <sheetName val="PG Amortizaciones"/>
      <sheetName val="Al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  <sheetName val=".1 Lead"/>
      <sheetName val=".2 Integración"/>
      <sheetName val=".3 Cobr. posteriores"/>
      <sheetName val="1. Lead"/>
      <sheetName val="2. Integracion"/>
      <sheetName val="3. Filiales"/>
      <sheetName val="4. IMPAC"/>
      <sheetName val="5. PRESTAMO A ICA"/>
      <sheetName val="6. PRESTAMO A OCCID"/>
      <sheetName val=".2 Reserva de Incobrables"/>
      <sheetName val=".3 Procedimientos Ctas por Cob"/>
      <sheetName val=".4 Cobros posteriores"/>
      <sheetName val=".5 Miscelaneos"/>
      <sheetName val="Fac y Cred M.TRANSITO"/>
      <sheetName val="Nómina"/>
      <sheetName val="Revision ALTAS"/>
      <sheetName val="Memo"/>
      <sheetName val="LBOLONG"/>
      <sheetName val="TPO"/>
      <sheetName val="GMP-9"/>
      <sheetName val="GMP-1"/>
      <sheetName val="Conciliaciones al 30-11-02"/>
      <sheetName val="18. Armado ME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  <sheetName val="Parámetros"/>
      <sheetName val="General Assumptions"/>
      <sheetName val="Dest Geo"/>
      <sheetName val="MPMs"/>
      <sheetName val="Cartas Banco"/>
      <sheetName val="Bienes de Uso"/>
    </sheetNames>
    <sheetDataSet>
      <sheetData sheetId="0">
        <row r="1">
          <cell r="F1" t="str">
            <v>31/12/08 Prelim.</v>
          </cell>
        </row>
      </sheetData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>
        <row r="1">
          <cell r="F1" t="str">
            <v>31/12/08 Prelim.</v>
          </cell>
        </row>
      </sheetData>
      <sheetData sheetId="5">
        <row r="1">
          <cell r="F1" t="str">
            <v>31/12/08 Prelim.</v>
          </cell>
        </row>
      </sheetData>
      <sheetData sheetId="6" refreshError="1"/>
      <sheetData sheetId="7"/>
      <sheetData sheetId="8">
        <row r="1">
          <cell r="F1" t="str">
            <v>31/12/08 Prelim.</v>
          </cell>
        </row>
      </sheetData>
      <sheetData sheetId="9">
        <row r="1">
          <cell r="F1" t="str">
            <v>31/12/08 Prelim.</v>
          </cell>
        </row>
      </sheetData>
      <sheetData sheetId="10">
        <row r="1">
          <cell r="F1" t="str">
            <v>31/12/08 Prelim.</v>
          </cell>
        </row>
      </sheetData>
      <sheetData sheetId="11">
        <row r="1">
          <cell r="F1" t="str">
            <v>31/12/08 Prelim.</v>
          </cell>
        </row>
      </sheetData>
      <sheetData sheetId="12">
        <row r="1">
          <cell r="F1" t="str">
            <v>31/12/08 Prelim.</v>
          </cell>
        </row>
      </sheetData>
      <sheetData sheetId="13">
        <row r="1">
          <cell r="F1" t="str">
            <v>31/12/08 Prelim.</v>
          </cell>
        </row>
      </sheetData>
      <sheetData sheetId="14">
        <row r="1">
          <cell r="F1" t="str">
            <v>31/12/08 Prelim.</v>
          </cell>
        </row>
      </sheetData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  <sheetName val="Limpio"/>
      <sheetName val="Conciliaciones Bancari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  <sheetName val="Bs Uso"/>
      <sheetName val="Macro  Ext"/>
      <sheetName val="P-A_Clientes2"/>
      <sheetName val="Ligues_contables1"/>
      <sheetName val="CTF-2|1_1|1"/>
      <sheetName val="Detalle_cuadro_de_gastos1"/>
      <sheetName val="Prest__Soc_1"/>
      <sheetName val="Cuentas_incluidas"/>
      <sheetName val="Analisis_P_A__al_31_10_07"/>
      <sheetName val="Cruce_contable"/>
      <sheetName val="Resumen_de_Confirmaciones"/>
      <sheetName val="Ret_Gan"/>
      <sheetName val="DDJJ_Gcias"/>
      <sheetName val="LPH_e_INCE"/>
      <sheetName val="Cálculo_{3}"/>
      <sheetName val="Resumen_{1}"/>
      <sheetName val="Resultados_PPAL"/>
      <sheetName val="Quantity"/>
      <sheetName val="Investimentos"/>
      <sheetName val="BALANCES"/>
      <sheetName val="Mp-team 1"/>
      <sheetName val="Ventas CEMSA"/>
      <sheetName val="ComprasCAMMESA"/>
      <sheetName val="Resumen (1)"/>
      <sheetName val="FINALPHP"/>
      <sheetName val="Tabla IPC"/>
      <sheetName val="LPH INCE"/>
      <sheetName val="LIMA-CANTA"/>
      <sheetName val="Saldos balance"/>
      <sheetName val="Act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  <sheetName val="PG"/>
      <sheetName val="Previsión Incobrabl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  <sheetName val="VPP"/>
      <sheetName val="ELIM.RESULT."/>
      <sheetName val="Previsión Incob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תוצאות עסקי ביטוח</v>
          </cell>
          <cell r="B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מניות של חברות כלולות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הלוואה לחברה כלולה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רכישת מניות חברות מתאחדות ע"י חברות בנות שלהם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מקרקעין, רכוש קבוע ואחר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רכישת נדל"ן להשקעה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רכוש אחר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מענקי השקעה שנתקבלו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השקעות שוטפות, נטו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פעילות שהופסקה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הוצאות פיתוח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השקעות שאינן שוטפות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 xml:space="preserve">רכישות חברות שאוחדו לראשונה 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מזומנים ממימוש השקעות בחברות שאוחדו בעבר (ב)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רכישת זכויות בחברות מאוחדות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תמורה מסילוק נגזרים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ריבית שהתקבלה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השקעות שוטפות נטו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השקעות שאינן שוטפות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הלוואה לחברה כלולה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מקרקעין, רכוש קבוע, רכוש להשכרה ורכוש אחר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תמורה ממכירת זכויות בחברות מאוחדות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התחיבויות שוטפות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התחייבויות שאינן שוטפות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תשלום עלויות עסקה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רכישת מניות החברה (מניות באוצר)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פעילות שהופסקה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תשלום התחיבויות בשל חכירה מימונית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דיבידנד ששולם ע"י החברה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דיבידנד ששולם לבעמ"נ חיצוניים בחברות מאוחדות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>
            <v>0</v>
          </cell>
          <cell r="E61">
            <v>0</v>
          </cell>
        </row>
        <row r="62">
          <cell r="A62" t="str">
            <v>התחייבויות שוטפות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התחייבויות שאינן שוטפות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הנפקת ניירות ערך ניתנים להמרה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מכירת מניות החברה באוצר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תמורה ממימוש אופציות למניות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הנפקת מניות בחברה</v>
          </cell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הנפקת מניות ע"י חברות מתאחדות</v>
          </cell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השפעת תנודות בשער החליפין על יתרות מזומנים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יתרת מזומנים ושווי מזומנים לתחילת התקופה</v>
          </cell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יתרת מזומנים ושווי מזומנים לסוף התקופה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בניכוי דיב' שנתקבל מאותן חברות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הפחתה של נכסים לא מוחשיים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הפסד (ביטול הפסד) מירידת ערך רכוש קבוע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הפסד (ביטול הפסד) מירידת ערך נכסים לא מוחשיים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הפסד מירידת ערך מוניטין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הפסד מירידת ערך נכסים מסווגים מוחזקים למכירה</v>
          </cell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הפחתת רכוש קבוע והוצאות נדחות</v>
          </cell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 xml:space="preserve">הפרשה לחומ"ס  </v>
          </cell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הפסד/רווח הון ממימוש השקעות ורכוש קבוע נטו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עלויות מימון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הוצאות מסים על ההכנסה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מס הכנסה ששולם, נטו</v>
          </cell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שינוי בשווי הוגן של נדל"ן להשקעה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ירידה/עליית ערך ני"ע מוחזקים למכירה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תוצאות מגזר שפעילותו הופסקה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עסקאות תשלום מבוסס מניות שסולקו במניות</v>
          </cell>
          <cell r="B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>
            <v>0</v>
          </cell>
          <cell r="E110">
            <v>0</v>
          </cell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(גידול)  קיטון בחייבים ויתרות חובה</v>
          </cell>
          <cell r="B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(גידול) קיטון בלקוחות</v>
          </cell>
          <cell r="B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(גידול) קיטון במלאי  לזמן ארוך</v>
          </cell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שינוי בהפרשות ובהטבות לעובדים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גידול (קיטון) בספקים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גידול (קיטון)  בזכאים ויתרות זכות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גידול (קיטון)  בהכנסות נדחות לז"א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גידול (קיטון)  בהתחייבויות אחרות לז"א</v>
          </cell>
          <cell r="B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A128" t="str">
            <v>הון חוזר</v>
          </cell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פקדונות והלוואות לזמן ארוך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השקעות במניות של חברות מוחזקות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השקעות אחרות כולל נגזרים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רכוש קבוע, מקרקעין, רכוש אחר והוצאות נדחות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התחייבויות ארוכות מועד</v>
          </cell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זכויות מיעוט</v>
          </cell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תקבולים ע"ח מניות בחברת בת</v>
          </cell>
          <cell r="B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ederico Nahuel Rodriguez" id="{0E756AD3-5C4A-466E-8EFC-E1D3B22188F2}" userId="Frodriguez@irsacorp.com.ar" providerId="PeoplePicker"/>
  <person displayName="Amalia Sternheim" id="{90F27FFA-3373-4BFE-8F47-D9202315974F}" userId="S::asternheim@irsacorp.com.ar::4c8755e0-2f4b-4f0e-a468-bebb9a7ebf8b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4" dT="2019-10-30T21:47:09.81" personId="{90F27FFA-3373-4BFE-8F47-D9202315974F}" id="{6BBD8E20-9530-41AD-B8A3-674190B02903}">
    <text xml:space="preserve">@Federico Nahuel Rodriguez de dónde sacamos 262m2 en Philips!??
</text>
    <mentions>
      <mention mentionpersonId="{0E756AD3-5C4A-466E-8EFC-E1D3B22188F2}" mentionId="{DE342CF2-46A5-4027-B208-35463B5DA8A8}" startIndex="0" length="2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9369-AF56-4B0C-A900-D85097D93DCC}">
  <sheetPr>
    <pageSetUpPr autoPageBreaks="0"/>
  </sheetPr>
  <dimension ref="A1:AL67"/>
  <sheetViews>
    <sheetView showGridLines="0" zoomScaleNormal="100" workbookViewId="0">
      <pane xSplit="2" ySplit="3" topLeftCell="AB4" activePane="bottomRight" state="frozen"/>
      <selection activeCell="AK4" sqref="AK4"/>
      <selection pane="topRight" activeCell="AK4" sqref="AK4"/>
      <selection pane="bottomLeft" activeCell="AK4" sqref="AK4"/>
      <selection pane="bottomRight" activeCell="AL2" sqref="AL2:AL3"/>
    </sheetView>
  </sheetViews>
  <sheetFormatPr baseColWidth="10" defaultColWidth="11.453125" defaultRowHeight="12" customHeight="1" x14ac:dyDescent="0.25"/>
  <cols>
    <col min="1" max="1" width="3.7265625" style="10" customWidth="1"/>
    <col min="2" max="2" width="27.7265625" style="12" customWidth="1"/>
    <col min="3" max="11" width="9.7265625" style="12" customWidth="1"/>
    <col min="12" max="12" width="9.7265625" style="13" customWidth="1"/>
    <col min="13" max="20" width="9.7265625" style="12" customWidth="1"/>
    <col min="21" max="16384" width="11.453125" style="12"/>
  </cols>
  <sheetData>
    <row r="1" spans="1:38" ht="12" customHeight="1" x14ac:dyDescent="0.25">
      <c r="A1" s="12"/>
      <c r="B1" s="11"/>
    </row>
    <row r="2" spans="1:38" ht="14.5" customHeight="1" x14ac:dyDescent="0.25">
      <c r="B2" s="254" t="s">
        <v>227</v>
      </c>
      <c r="C2" s="33" t="s">
        <v>156</v>
      </c>
      <c r="D2" s="33" t="s">
        <v>157</v>
      </c>
      <c r="E2" s="33" t="s">
        <v>158</v>
      </c>
      <c r="F2" s="33" t="s">
        <v>159</v>
      </c>
      <c r="G2" s="33" t="s">
        <v>160</v>
      </c>
      <c r="H2" s="33" t="s">
        <v>161</v>
      </c>
      <c r="I2" s="33" t="s">
        <v>162</v>
      </c>
      <c r="J2" s="33" t="s">
        <v>163</v>
      </c>
      <c r="K2" s="33" t="s">
        <v>164</v>
      </c>
      <c r="L2" s="34" t="s">
        <v>165</v>
      </c>
      <c r="M2" s="33" t="s">
        <v>166</v>
      </c>
      <c r="N2" s="33" t="s">
        <v>167</v>
      </c>
      <c r="O2" s="33" t="s">
        <v>154</v>
      </c>
      <c r="P2" s="33" t="s">
        <v>168</v>
      </c>
      <c r="Q2" s="33" t="s">
        <v>169</v>
      </c>
      <c r="R2" s="33" t="s">
        <v>170</v>
      </c>
      <c r="S2" s="33" t="s">
        <v>153</v>
      </c>
      <c r="T2" s="33" t="s">
        <v>171</v>
      </c>
      <c r="U2" s="33" t="s">
        <v>172</v>
      </c>
      <c r="V2" s="33" t="s">
        <v>173</v>
      </c>
      <c r="W2" s="33" t="s">
        <v>152</v>
      </c>
      <c r="X2" s="33" t="s">
        <v>210</v>
      </c>
      <c r="Y2" s="33" t="s">
        <v>216</v>
      </c>
      <c r="Z2" s="33" t="s">
        <v>217</v>
      </c>
      <c r="AA2" s="33" t="s">
        <v>230</v>
      </c>
      <c r="AB2" s="33" t="s">
        <v>232</v>
      </c>
      <c r="AC2" s="33" t="s">
        <v>245</v>
      </c>
      <c r="AD2" s="33" t="s">
        <v>247</v>
      </c>
      <c r="AE2" s="33" t="s">
        <v>255</v>
      </c>
      <c r="AF2" s="33" t="s">
        <v>260</v>
      </c>
      <c r="AG2" s="33" t="s">
        <v>279</v>
      </c>
      <c r="AH2" s="33" t="s">
        <v>293</v>
      </c>
      <c r="AI2" s="33" t="s">
        <v>300</v>
      </c>
      <c r="AJ2" s="33" t="s">
        <v>347</v>
      </c>
      <c r="AK2" s="33" t="s">
        <v>353</v>
      </c>
      <c r="AL2" s="33" t="s">
        <v>359</v>
      </c>
    </row>
    <row r="3" spans="1:38" ht="12" customHeight="1" x14ac:dyDescent="0.25">
      <c r="B3" s="254"/>
      <c r="C3" s="35">
        <v>42614</v>
      </c>
      <c r="D3" s="35">
        <v>42705</v>
      </c>
      <c r="E3" s="35">
        <v>42795</v>
      </c>
      <c r="F3" s="35">
        <v>42887</v>
      </c>
      <c r="G3" s="35">
        <v>42979</v>
      </c>
      <c r="H3" s="35">
        <v>43070</v>
      </c>
      <c r="I3" s="35">
        <v>43160</v>
      </c>
      <c r="J3" s="35">
        <v>43252</v>
      </c>
      <c r="K3" s="35">
        <v>43344</v>
      </c>
      <c r="L3" s="35">
        <v>43435</v>
      </c>
      <c r="M3" s="35">
        <v>43525</v>
      </c>
      <c r="N3" s="35">
        <v>43617</v>
      </c>
      <c r="O3" s="35">
        <v>43709</v>
      </c>
      <c r="P3" s="35">
        <v>43800</v>
      </c>
      <c r="Q3" s="35">
        <v>43891</v>
      </c>
      <c r="R3" s="35">
        <v>43983</v>
      </c>
      <c r="S3" s="35">
        <v>44075</v>
      </c>
      <c r="T3" s="35">
        <v>44166</v>
      </c>
      <c r="U3" s="35">
        <v>44256</v>
      </c>
      <c r="V3" s="35">
        <v>44348</v>
      </c>
      <c r="W3" s="35">
        <v>44440</v>
      </c>
      <c r="X3" s="35">
        <v>44440</v>
      </c>
      <c r="Y3" s="35">
        <v>44621</v>
      </c>
      <c r="Z3" s="35">
        <v>44742</v>
      </c>
      <c r="AA3" s="35">
        <v>44834</v>
      </c>
      <c r="AB3" s="35">
        <v>44926</v>
      </c>
      <c r="AC3" s="35">
        <v>45016</v>
      </c>
      <c r="AD3" s="35">
        <v>45107</v>
      </c>
      <c r="AE3" s="35">
        <v>45199</v>
      </c>
      <c r="AF3" s="35">
        <v>45291</v>
      </c>
      <c r="AG3" s="35">
        <v>45382</v>
      </c>
      <c r="AH3" s="35">
        <v>45473</v>
      </c>
      <c r="AI3" s="35">
        <v>45536</v>
      </c>
      <c r="AJ3" s="35">
        <v>45627</v>
      </c>
      <c r="AK3" s="35">
        <v>45747</v>
      </c>
      <c r="AL3" s="35">
        <v>45838</v>
      </c>
    </row>
    <row r="4" spans="1:38" ht="12" customHeight="1" x14ac:dyDescent="0.25">
      <c r="A4" s="14" t="s">
        <v>174</v>
      </c>
      <c r="B4" s="11" t="s">
        <v>0</v>
      </c>
      <c r="C4" s="15">
        <v>18983.010000000006</v>
      </c>
      <c r="D4" s="15">
        <v>18966</v>
      </c>
      <c r="E4" s="15">
        <v>18965.830000000005</v>
      </c>
      <c r="F4" s="15">
        <v>18944.88</v>
      </c>
      <c r="G4" s="15">
        <v>18944.540000000008</v>
      </c>
      <c r="H4" s="15">
        <v>18632.990000000005</v>
      </c>
      <c r="I4" s="15">
        <v>18637</v>
      </c>
      <c r="J4" s="15">
        <v>18648</v>
      </c>
      <c r="K4" s="15">
        <v>18636</v>
      </c>
      <c r="L4" s="16">
        <v>18636</v>
      </c>
      <c r="M4" s="15">
        <v>18637</v>
      </c>
      <c r="N4" s="17">
        <v>18637</v>
      </c>
      <c r="O4" s="17">
        <v>18637</v>
      </c>
      <c r="P4" s="17">
        <v>18655</v>
      </c>
      <c r="Q4" s="17">
        <v>18655</v>
      </c>
      <c r="R4" s="17">
        <v>18655</v>
      </c>
      <c r="S4" s="17">
        <v>18655</v>
      </c>
      <c r="T4" s="17">
        <v>18655</v>
      </c>
      <c r="U4" s="17">
        <v>19607.550000000003</v>
      </c>
      <c r="V4" s="17">
        <v>20045</v>
      </c>
      <c r="W4" s="17">
        <v>20070.950000000012</v>
      </c>
      <c r="X4" s="17">
        <v>19925</v>
      </c>
      <c r="Y4" s="17">
        <v>20507</v>
      </c>
      <c r="Z4" s="17">
        <v>20507</v>
      </c>
      <c r="AA4" s="17">
        <v>20507</v>
      </c>
      <c r="AB4" s="17">
        <v>20507</v>
      </c>
      <c r="AC4" s="17">
        <v>20507</v>
      </c>
      <c r="AD4" s="17">
        <v>20629</v>
      </c>
      <c r="AE4" s="17">
        <v>20629</v>
      </c>
      <c r="AF4" s="17">
        <v>20629</v>
      </c>
      <c r="AG4" s="17">
        <v>20732</v>
      </c>
      <c r="AH4" s="17">
        <v>20733</v>
      </c>
      <c r="AI4" s="17">
        <v>20705</v>
      </c>
      <c r="AJ4" s="17">
        <v>20705</v>
      </c>
      <c r="AK4" s="17">
        <v>20712</v>
      </c>
      <c r="AL4" s="17">
        <v>20715</v>
      </c>
    </row>
    <row r="5" spans="1:38" ht="12" customHeight="1" x14ac:dyDescent="0.25">
      <c r="A5" s="14" t="s">
        <v>175</v>
      </c>
      <c r="B5" s="11" t="s">
        <v>176</v>
      </c>
      <c r="C5" s="15" t="s">
        <v>354</v>
      </c>
      <c r="D5" s="15">
        <v>36827.47</v>
      </c>
      <c r="E5" s="15">
        <v>36795.210000000014</v>
      </c>
      <c r="F5" s="15">
        <v>36795.25</v>
      </c>
      <c r="G5" s="15">
        <v>36795.210000000014</v>
      </c>
      <c r="H5" s="15">
        <v>36795.210000000014</v>
      </c>
      <c r="I5" s="15">
        <v>36795</v>
      </c>
      <c r="J5" s="15">
        <v>36796</v>
      </c>
      <c r="K5" s="15">
        <v>36796</v>
      </c>
      <c r="L5" s="16">
        <v>36796</v>
      </c>
      <c r="M5" s="15">
        <v>36797</v>
      </c>
      <c r="N5" s="17">
        <v>36802</v>
      </c>
      <c r="O5" s="17">
        <v>36802</v>
      </c>
      <c r="P5" s="17">
        <v>36760</v>
      </c>
      <c r="Q5" s="17">
        <v>36760</v>
      </c>
      <c r="R5" s="17">
        <v>36760</v>
      </c>
      <c r="S5" s="17">
        <v>36761</v>
      </c>
      <c r="T5" s="17">
        <v>36794</v>
      </c>
      <c r="U5" s="17">
        <v>36793.750000000007</v>
      </c>
      <c r="V5" s="17">
        <v>36796</v>
      </c>
      <c r="W5" s="17">
        <v>36797.360000000008</v>
      </c>
      <c r="X5" s="17">
        <v>36798</v>
      </c>
      <c r="Y5" s="17">
        <v>37162</v>
      </c>
      <c r="Z5" s="17">
        <v>37162</v>
      </c>
      <c r="AA5" s="17">
        <v>37163</v>
      </c>
      <c r="AB5" s="17">
        <v>37163</v>
      </c>
      <c r="AC5" s="17">
        <v>37163</v>
      </c>
      <c r="AD5" s="17">
        <v>37167</v>
      </c>
      <c r="AE5" s="17">
        <v>37167</v>
      </c>
      <c r="AF5" s="17">
        <v>37167</v>
      </c>
      <c r="AG5" s="17">
        <v>37167</v>
      </c>
      <c r="AH5" s="17">
        <v>37166</v>
      </c>
      <c r="AI5" s="17">
        <v>37167</v>
      </c>
      <c r="AJ5" s="17">
        <v>37167</v>
      </c>
      <c r="AK5" s="17">
        <v>37255</v>
      </c>
      <c r="AL5" s="17">
        <v>37253</v>
      </c>
    </row>
    <row r="6" spans="1:38" ht="12" customHeight="1" x14ac:dyDescent="0.25">
      <c r="A6" s="14" t="s">
        <v>177</v>
      </c>
      <c r="B6" s="11" t="s">
        <v>1</v>
      </c>
      <c r="C6" s="15">
        <v>36360.14</v>
      </c>
      <c r="D6" s="15">
        <v>36039.5</v>
      </c>
      <c r="E6" s="15">
        <v>36060.6</v>
      </c>
      <c r="F6" s="15">
        <v>36063.100000000006</v>
      </c>
      <c r="G6" s="15">
        <v>36063</v>
      </c>
      <c r="H6" s="15">
        <v>36038.730000000003</v>
      </c>
      <c r="I6" s="15">
        <v>38363</v>
      </c>
      <c r="J6" s="15">
        <v>38422</v>
      </c>
      <c r="K6" s="15">
        <v>38033</v>
      </c>
      <c r="L6" s="16">
        <v>38032</v>
      </c>
      <c r="M6" s="15">
        <v>37954</v>
      </c>
      <c r="N6" s="17">
        <v>37958</v>
      </c>
      <c r="O6" s="17">
        <v>37958</v>
      </c>
      <c r="P6" s="17">
        <v>38330</v>
      </c>
      <c r="Q6" s="17">
        <v>38330</v>
      </c>
      <c r="R6" s="17">
        <v>38330</v>
      </c>
      <c r="S6" s="17">
        <v>38801</v>
      </c>
      <c r="T6" s="17">
        <v>38800</v>
      </c>
      <c r="U6" s="17">
        <v>40169.61</v>
      </c>
      <c r="V6" s="17">
        <v>39838</v>
      </c>
      <c r="W6" s="17">
        <v>40286</v>
      </c>
      <c r="X6" s="17">
        <v>40288</v>
      </c>
      <c r="Y6" s="17">
        <v>39944</v>
      </c>
      <c r="Z6" s="17">
        <v>39944</v>
      </c>
      <c r="AA6" s="17">
        <v>40254</v>
      </c>
      <c r="AB6" s="17">
        <v>40254</v>
      </c>
      <c r="AC6" s="17">
        <v>39457</v>
      </c>
      <c r="AD6" s="17">
        <v>39457</v>
      </c>
      <c r="AE6" s="17">
        <v>38368</v>
      </c>
      <c r="AF6" s="17">
        <v>38369</v>
      </c>
      <c r="AG6" s="17">
        <v>39696</v>
      </c>
      <c r="AH6" s="17">
        <v>39784</v>
      </c>
      <c r="AI6" s="17">
        <v>39559</v>
      </c>
      <c r="AJ6" s="17">
        <v>39851</v>
      </c>
      <c r="AK6" s="17">
        <v>39849</v>
      </c>
      <c r="AL6" s="17">
        <v>39849</v>
      </c>
    </row>
    <row r="7" spans="1:38" ht="12" customHeight="1" x14ac:dyDescent="0.25">
      <c r="A7" s="14" t="s">
        <v>178</v>
      </c>
      <c r="B7" s="11" t="s">
        <v>2</v>
      </c>
      <c r="C7" s="15">
        <v>15809.630000000012</v>
      </c>
      <c r="D7" s="15">
        <v>15376.5</v>
      </c>
      <c r="E7" s="15">
        <v>15612.750000000005</v>
      </c>
      <c r="F7" s="15">
        <v>15612.769999999997</v>
      </c>
      <c r="G7" s="15">
        <v>15612.750000000005</v>
      </c>
      <c r="H7" s="15">
        <v>15721.210000000006</v>
      </c>
      <c r="I7" s="15">
        <v>15746</v>
      </c>
      <c r="J7" s="15">
        <v>15746</v>
      </c>
      <c r="K7" s="15">
        <v>15803</v>
      </c>
      <c r="L7" s="16">
        <v>15725</v>
      </c>
      <c r="M7" s="15">
        <v>15725</v>
      </c>
      <c r="N7" s="17">
        <v>15725</v>
      </c>
      <c r="O7" s="17">
        <v>15725</v>
      </c>
      <c r="P7" s="17">
        <v>15725</v>
      </c>
      <c r="Q7" s="17">
        <v>15725</v>
      </c>
      <c r="R7" s="17">
        <v>15725</v>
      </c>
      <c r="S7" s="17">
        <v>15725</v>
      </c>
      <c r="T7" s="17">
        <v>15812</v>
      </c>
      <c r="U7" s="17">
        <v>15811.560000000003</v>
      </c>
      <c r="V7" s="17">
        <v>15811</v>
      </c>
      <c r="W7" s="17">
        <v>15811.560000000005</v>
      </c>
      <c r="X7" s="17">
        <v>15812</v>
      </c>
      <c r="Y7" s="17">
        <v>15812</v>
      </c>
      <c r="Z7" s="17">
        <v>15812</v>
      </c>
      <c r="AA7" s="17">
        <v>15812</v>
      </c>
      <c r="AB7" s="17">
        <v>15812</v>
      </c>
      <c r="AC7" s="17">
        <v>15812</v>
      </c>
      <c r="AD7" s="17">
        <v>15839</v>
      </c>
      <c r="AE7" s="17">
        <v>15839</v>
      </c>
      <c r="AF7" s="17">
        <v>15842</v>
      </c>
      <c r="AG7" s="17">
        <v>15859</v>
      </c>
      <c r="AH7" s="17">
        <v>15859</v>
      </c>
      <c r="AI7" s="17">
        <v>15843</v>
      </c>
      <c r="AJ7" s="17">
        <v>15843</v>
      </c>
      <c r="AK7" s="17">
        <v>15842</v>
      </c>
      <c r="AL7" s="17">
        <v>15845</v>
      </c>
    </row>
    <row r="8" spans="1:38" ht="12" customHeight="1" x14ac:dyDescent="0.25">
      <c r="A8" s="14" t="s">
        <v>179</v>
      </c>
      <c r="B8" s="11" t="s">
        <v>3</v>
      </c>
      <c r="C8" s="15">
        <v>11710.960000000001</v>
      </c>
      <c r="D8" s="15">
        <v>11759.65</v>
      </c>
      <c r="E8" s="15">
        <v>11759.550000000001</v>
      </c>
      <c r="F8" s="15">
        <v>11759.589999999998</v>
      </c>
      <c r="G8" s="15">
        <v>11760.240000000002</v>
      </c>
      <c r="H8" s="15">
        <v>11503.270000000002</v>
      </c>
      <c r="I8" s="15">
        <v>11396</v>
      </c>
      <c r="J8" s="15">
        <v>11397</v>
      </c>
      <c r="K8" s="15">
        <v>11397</v>
      </c>
      <c r="L8" s="16">
        <v>11397</v>
      </c>
      <c r="M8" s="15">
        <v>11397</v>
      </c>
      <c r="N8" s="17">
        <v>11396</v>
      </c>
      <c r="O8" s="17">
        <v>11396</v>
      </c>
      <c r="P8" s="17">
        <v>11396</v>
      </c>
      <c r="Q8" s="17">
        <v>11396</v>
      </c>
      <c r="R8" s="17">
        <v>11396</v>
      </c>
      <c r="S8" s="17">
        <v>11396</v>
      </c>
      <c r="T8" s="17">
        <v>11396</v>
      </c>
      <c r="U8" s="17">
        <v>11396.11</v>
      </c>
      <c r="V8" s="17">
        <v>11396</v>
      </c>
      <c r="W8" s="17">
        <v>11396.11</v>
      </c>
      <c r="X8" s="17">
        <v>11396</v>
      </c>
      <c r="Y8" s="17">
        <v>11396</v>
      </c>
      <c r="Z8" s="17">
        <v>11664</v>
      </c>
      <c r="AA8" s="17">
        <v>11664</v>
      </c>
      <c r="AB8" s="17">
        <v>11664</v>
      </c>
      <c r="AC8" s="17">
        <v>11664</v>
      </c>
      <c r="AD8" s="17">
        <v>11396</v>
      </c>
      <c r="AE8" s="17">
        <v>11396</v>
      </c>
      <c r="AF8" s="17">
        <v>11396</v>
      </c>
      <c r="AG8" s="17">
        <v>11396</v>
      </c>
      <c r="AH8" s="17">
        <v>11395</v>
      </c>
      <c r="AI8" s="17">
        <v>11472</v>
      </c>
      <c r="AJ8" s="17">
        <v>11472</v>
      </c>
      <c r="AK8" s="17">
        <v>11472</v>
      </c>
      <c r="AL8" s="17">
        <v>11472</v>
      </c>
    </row>
    <row r="9" spans="1:38" ht="12" customHeight="1" x14ac:dyDescent="0.25">
      <c r="A9" s="14" t="s">
        <v>180</v>
      </c>
      <c r="B9" s="11" t="s">
        <v>181</v>
      </c>
      <c r="C9" s="15">
        <v>13857.249999999998</v>
      </c>
      <c r="D9" s="15">
        <v>14351.77</v>
      </c>
      <c r="E9" s="15">
        <v>13401.89</v>
      </c>
      <c r="F9" s="15">
        <v>13697.029999999999</v>
      </c>
      <c r="G9" s="15">
        <v>13697.029999999999</v>
      </c>
      <c r="H9" s="15">
        <v>13734.769999999999</v>
      </c>
      <c r="I9" s="15">
        <v>13735</v>
      </c>
      <c r="J9" s="15">
        <v>13735</v>
      </c>
      <c r="K9" s="15">
        <v>13735</v>
      </c>
      <c r="L9" s="16">
        <v>0</v>
      </c>
      <c r="M9" s="15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220" t="s">
        <v>4</v>
      </c>
      <c r="AK9" s="220" t="s">
        <v>4</v>
      </c>
      <c r="AL9" s="17"/>
    </row>
    <row r="10" spans="1:38" ht="12" customHeight="1" x14ac:dyDescent="0.25">
      <c r="A10" s="14" t="s">
        <v>182</v>
      </c>
      <c r="B10" s="11" t="s">
        <v>183</v>
      </c>
      <c r="C10" s="15">
        <v>49735.66</v>
      </c>
      <c r="D10" s="15">
        <v>49846.87</v>
      </c>
      <c r="E10" s="15">
        <v>49476.050000000017</v>
      </c>
      <c r="F10" s="15">
        <v>49499.049999999996</v>
      </c>
      <c r="G10" s="15">
        <v>49498.910000000018</v>
      </c>
      <c r="H10" s="15">
        <v>49406.920000000013</v>
      </c>
      <c r="I10" s="15">
        <v>49407</v>
      </c>
      <c r="J10" s="15">
        <v>49407</v>
      </c>
      <c r="K10" s="15">
        <v>49407</v>
      </c>
      <c r="L10" s="16">
        <v>49407</v>
      </c>
      <c r="M10" s="15">
        <v>49407</v>
      </c>
      <c r="N10" s="17">
        <v>48827</v>
      </c>
      <c r="O10" s="17">
        <v>48807</v>
      </c>
      <c r="P10" s="17">
        <v>48805</v>
      </c>
      <c r="Q10" s="17">
        <v>48805</v>
      </c>
      <c r="R10" s="17">
        <v>48805</v>
      </c>
      <c r="S10" s="17">
        <v>48805</v>
      </c>
      <c r="T10" s="17">
        <v>48805</v>
      </c>
      <c r="U10" s="17">
        <v>48427.13</v>
      </c>
      <c r="V10" s="17">
        <v>47494</v>
      </c>
      <c r="W10" s="17">
        <v>47366.030000000028</v>
      </c>
      <c r="X10" s="17">
        <v>46993</v>
      </c>
      <c r="Y10" s="17">
        <v>47243</v>
      </c>
      <c r="Z10" s="17">
        <v>47296</v>
      </c>
      <c r="AA10" s="17">
        <v>47296</v>
      </c>
      <c r="AB10" s="17">
        <v>47296</v>
      </c>
      <c r="AC10" s="17">
        <v>47811</v>
      </c>
      <c r="AD10" s="17">
        <v>47811</v>
      </c>
      <c r="AE10" s="17">
        <v>47811</v>
      </c>
      <c r="AF10" s="17">
        <v>47903</v>
      </c>
      <c r="AG10" s="17">
        <v>47428</v>
      </c>
      <c r="AH10" s="17">
        <v>48018</v>
      </c>
      <c r="AI10" s="17">
        <v>48019</v>
      </c>
      <c r="AJ10" s="17">
        <v>48010</v>
      </c>
      <c r="AK10" s="17">
        <v>48284</v>
      </c>
      <c r="AL10" s="17">
        <v>48373</v>
      </c>
    </row>
    <row r="11" spans="1:38" ht="12" customHeight="1" x14ac:dyDescent="0.25">
      <c r="A11" s="14" t="s">
        <v>184</v>
      </c>
      <c r="B11" s="11" t="s">
        <v>5</v>
      </c>
      <c r="C11" s="18">
        <v>13991.06</v>
      </c>
      <c r="D11" s="18">
        <v>13991.06</v>
      </c>
      <c r="E11" s="18">
        <v>15170.839999999998</v>
      </c>
      <c r="F11" s="18">
        <v>13993.359999999999</v>
      </c>
      <c r="G11" s="18">
        <v>15227.439999999999</v>
      </c>
      <c r="H11" s="18">
        <v>15213.799999999997</v>
      </c>
      <c r="I11" s="18">
        <v>15214</v>
      </c>
      <c r="J11" s="15">
        <v>15214</v>
      </c>
      <c r="K11" s="15">
        <v>15211</v>
      </c>
      <c r="L11" s="16">
        <v>15213</v>
      </c>
      <c r="M11" s="15">
        <v>15190</v>
      </c>
      <c r="N11" s="17">
        <v>15158</v>
      </c>
      <c r="O11" s="17">
        <v>15156</v>
      </c>
      <c r="P11" s="17">
        <v>15156</v>
      </c>
      <c r="Q11" s="17">
        <v>15156</v>
      </c>
      <c r="R11" s="17">
        <v>15156</v>
      </c>
      <c r="S11" s="17">
        <v>15156</v>
      </c>
      <c r="T11" s="17">
        <v>15156</v>
      </c>
      <c r="U11" s="17">
        <v>15158.039999999999</v>
      </c>
      <c r="V11" s="17">
        <v>15158</v>
      </c>
      <c r="W11" s="17">
        <v>15925</v>
      </c>
      <c r="X11" s="17">
        <v>16077</v>
      </c>
      <c r="Y11" s="17">
        <v>16077</v>
      </c>
      <c r="Z11" s="17">
        <v>15734</v>
      </c>
      <c r="AA11" s="17">
        <v>15734</v>
      </c>
      <c r="AB11" s="17">
        <v>15734</v>
      </c>
      <c r="AC11" s="17">
        <v>15673</v>
      </c>
      <c r="AD11" s="17">
        <v>15673</v>
      </c>
      <c r="AE11" s="17">
        <v>15673</v>
      </c>
      <c r="AF11" s="17">
        <v>15673</v>
      </c>
      <c r="AG11" s="17">
        <v>15673</v>
      </c>
      <c r="AH11" s="17">
        <v>15675</v>
      </c>
      <c r="AI11" s="17">
        <v>15673</v>
      </c>
      <c r="AJ11" s="17">
        <v>15673</v>
      </c>
      <c r="AK11" s="17">
        <v>15673</v>
      </c>
      <c r="AL11" s="17">
        <v>15673</v>
      </c>
    </row>
    <row r="12" spans="1:38" ht="12" customHeight="1" x14ac:dyDescent="0.25">
      <c r="A12" s="14" t="s">
        <v>185</v>
      </c>
      <c r="B12" s="11" t="s">
        <v>6</v>
      </c>
      <c r="C12" s="15">
        <v>12255.61</v>
      </c>
      <c r="D12" s="15">
        <v>14508.2</v>
      </c>
      <c r="E12" s="15">
        <v>14531.999999999998</v>
      </c>
      <c r="F12" s="15">
        <v>14691.979999999996</v>
      </c>
      <c r="G12" s="15">
        <v>14346.149999999996</v>
      </c>
      <c r="H12" s="15">
        <v>14325.039999999997</v>
      </c>
      <c r="I12" s="15">
        <v>14169</v>
      </c>
      <c r="J12" s="15">
        <v>14169</v>
      </c>
      <c r="K12" s="15">
        <v>14169</v>
      </c>
      <c r="L12" s="16">
        <v>14169</v>
      </c>
      <c r="M12" s="15">
        <v>14179</v>
      </c>
      <c r="N12" s="17">
        <v>14335</v>
      </c>
      <c r="O12" s="17">
        <v>14335</v>
      </c>
      <c r="P12" s="17">
        <v>14335</v>
      </c>
      <c r="Q12" s="17">
        <v>14335</v>
      </c>
      <c r="R12" s="17">
        <v>14335</v>
      </c>
      <c r="S12" s="17">
        <v>14335</v>
      </c>
      <c r="T12" s="17">
        <v>14335</v>
      </c>
      <c r="U12" s="17">
        <v>14335.169999999998</v>
      </c>
      <c r="V12" s="17">
        <v>14335</v>
      </c>
      <c r="W12" s="17">
        <v>14335.169999999998</v>
      </c>
      <c r="X12" s="17">
        <v>14335</v>
      </c>
      <c r="Y12" s="17">
        <v>14457</v>
      </c>
      <c r="Z12" s="17">
        <v>14457</v>
      </c>
      <c r="AA12" s="17">
        <v>14457</v>
      </c>
      <c r="AB12" s="17">
        <v>14457</v>
      </c>
      <c r="AC12" s="17">
        <v>14457</v>
      </c>
      <c r="AD12" s="17">
        <v>14458</v>
      </c>
      <c r="AE12" s="17">
        <v>14458</v>
      </c>
      <c r="AF12" s="17">
        <v>14458</v>
      </c>
      <c r="AG12" s="17">
        <v>14507</v>
      </c>
      <c r="AH12" s="17">
        <v>14508</v>
      </c>
      <c r="AI12" s="17">
        <v>14663</v>
      </c>
      <c r="AJ12" s="17">
        <v>14502</v>
      </c>
      <c r="AK12" s="17">
        <v>14502</v>
      </c>
      <c r="AL12" s="17">
        <v>14502</v>
      </c>
    </row>
    <row r="13" spans="1:38" ht="12" customHeight="1" x14ac:dyDescent="0.25">
      <c r="A13" s="14"/>
      <c r="B13" s="11" t="s">
        <v>346</v>
      </c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>
        <v>33700</v>
      </c>
      <c r="AK13" s="17">
        <v>33700</v>
      </c>
      <c r="AL13" s="17">
        <v>33703</v>
      </c>
    </row>
    <row r="14" spans="1:38" ht="12" customHeight="1" x14ac:dyDescent="0.25">
      <c r="A14" s="14" t="s">
        <v>186</v>
      </c>
      <c r="B14" s="11" t="s">
        <v>187</v>
      </c>
      <c r="C14" s="15">
        <v>19039.929999999997</v>
      </c>
      <c r="D14" s="15">
        <v>19038.43</v>
      </c>
      <c r="E14" s="15">
        <v>19038.849999999999</v>
      </c>
      <c r="F14" s="15">
        <v>19058.849999999999</v>
      </c>
      <c r="G14" s="15">
        <v>19058.849999999999</v>
      </c>
      <c r="H14" s="15">
        <v>19058.849999999999</v>
      </c>
      <c r="I14" s="15">
        <v>19059</v>
      </c>
      <c r="J14" s="15">
        <v>19063</v>
      </c>
      <c r="K14" s="15">
        <v>19045</v>
      </c>
      <c r="L14" s="16">
        <v>19045</v>
      </c>
      <c r="M14" s="15">
        <v>19526</v>
      </c>
      <c r="N14" s="17">
        <v>19311</v>
      </c>
      <c r="O14" s="17">
        <v>19311</v>
      </c>
      <c r="P14" s="17">
        <v>19311</v>
      </c>
      <c r="Q14" s="17">
        <v>19313</v>
      </c>
      <c r="R14" s="17">
        <v>19313</v>
      </c>
      <c r="S14" s="17">
        <v>19313</v>
      </c>
      <c r="T14" s="17">
        <v>19313</v>
      </c>
      <c r="U14" s="17">
        <v>19313.310000000001</v>
      </c>
      <c r="V14" s="17">
        <v>19314</v>
      </c>
      <c r="W14" s="17">
        <v>19388</v>
      </c>
      <c r="X14" s="17">
        <v>19388</v>
      </c>
      <c r="Y14" s="17">
        <v>19388</v>
      </c>
      <c r="Z14" s="17">
        <v>19388</v>
      </c>
      <c r="AA14" s="17">
        <v>19388</v>
      </c>
      <c r="AB14" s="17">
        <v>19388</v>
      </c>
      <c r="AC14" s="17">
        <v>19381</v>
      </c>
      <c r="AD14" s="17">
        <v>19427</v>
      </c>
      <c r="AE14" s="17">
        <v>19427</v>
      </c>
      <c r="AF14" s="17">
        <v>19427</v>
      </c>
      <c r="AG14" s="17">
        <v>19427</v>
      </c>
      <c r="AH14" s="17">
        <v>19427</v>
      </c>
      <c r="AI14" s="17">
        <v>19428</v>
      </c>
      <c r="AJ14" s="17">
        <v>19428</v>
      </c>
      <c r="AK14" s="17">
        <v>19428</v>
      </c>
      <c r="AL14" s="17">
        <v>19428</v>
      </c>
    </row>
    <row r="15" spans="1:38" ht="12" customHeight="1" x14ac:dyDescent="0.25">
      <c r="A15" s="14" t="s">
        <v>188</v>
      </c>
      <c r="B15" s="11" t="s">
        <v>189</v>
      </c>
      <c r="C15" s="15">
        <v>29213.429999999993</v>
      </c>
      <c r="D15" s="15">
        <v>29515</v>
      </c>
      <c r="E15" s="15">
        <v>31797.649999999991</v>
      </c>
      <c r="F15" s="15">
        <v>31807.93</v>
      </c>
      <c r="G15" s="15">
        <v>29943.309999999994</v>
      </c>
      <c r="H15" s="15">
        <v>31506.639999999985</v>
      </c>
      <c r="I15" s="15">
        <v>32207</v>
      </c>
      <c r="J15" s="15">
        <v>33358</v>
      </c>
      <c r="K15" s="15">
        <v>33358</v>
      </c>
      <c r="L15" s="16">
        <v>33358</v>
      </c>
      <c r="M15" s="15">
        <v>33534</v>
      </c>
      <c r="N15" s="17">
        <v>33534</v>
      </c>
      <c r="O15" s="17">
        <v>33681</v>
      </c>
      <c r="P15" s="17">
        <v>33681</v>
      </c>
      <c r="Q15" s="17">
        <v>33681</v>
      </c>
      <c r="R15" s="17">
        <v>33681</v>
      </c>
      <c r="S15" s="17">
        <v>33682</v>
      </c>
      <c r="T15" s="17">
        <v>33682</v>
      </c>
      <c r="U15" s="17">
        <v>33974.929999999993</v>
      </c>
      <c r="V15" s="17">
        <v>33731</v>
      </c>
      <c r="W15" s="17">
        <v>33731.049999999996</v>
      </c>
      <c r="X15" s="17">
        <v>33732</v>
      </c>
      <c r="Y15" s="17">
        <v>33959</v>
      </c>
      <c r="Z15" s="17">
        <v>33957</v>
      </c>
      <c r="AA15" s="17">
        <v>34858</v>
      </c>
      <c r="AB15" s="17">
        <v>34858</v>
      </c>
      <c r="AC15" s="17">
        <v>34858</v>
      </c>
      <c r="AD15" s="17">
        <v>34859</v>
      </c>
      <c r="AE15" s="17">
        <v>34859</v>
      </c>
      <c r="AF15" s="17">
        <v>34859</v>
      </c>
      <c r="AG15" s="17">
        <v>34859</v>
      </c>
      <c r="AH15" s="17">
        <v>34858</v>
      </c>
      <c r="AI15" s="17">
        <v>34992</v>
      </c>
      <c r="AJ15" s="17">
        <v>35080</v>
      </c>
      <c r="AK15" s="17">
        <v>35080</v>
      </c>
      <c r="AL15" s="17">
        <v>35039</v>
      </c>
    </row>
    <row r="16" spans="1:38" ht="12" customHeight="1" x14ac:dyDescent="0.25">
      <c r="A16" s="14" t="s">
        <v>190</v>
      </c>
      <c r="B16" s="11" t="s">
        <v>191</v>
      </c>
      <c r="C16" s="15">
        <v>41975.3</v>
      </c>
      <c r="D16" s="15">
        <v>42146</v>
      </c>
      <c r="E16" s="15">
        <v>42715.94</v>
      </c>
      <c r="F16" s="15">
        <v>42867.12</v>
      </c>
      <c r="G16" s="15">
        <v>42867.920000000006</v>
      </c>
      <c r="H16" s="15">
        <v>42867.080000000009</v>
      </c>
      <c r="I16" s="15">
        <v>42867</v>
      </c>
      <c r="J16" s="15">
        <v>42867</v>
      </c>
      <c r="K16" s="15">
        <v>42867</v>
      </c>
      <c r="L16" s="16">
        <v>42867</v>
      </c>
      <c r="M16" s="15">
        <v>42749</v>
      </c>
      <c r="N16" s="17">
        <v>42876</v>
      </c>
      <c r="O16" s="17">
        <v>42876</v>
      </c>
      <c r="P16" s="17">
        <v>43065</v>
      </c>
      <c r="Q16" s="17">
        <v>42893</v>
      </c>
      <c r="R16" s="17">
        <v>43313</v>
      </c>
      <c r="S16" s="17">
        <v>43123</v>
      </c>
      <c r="T16" s="17">
        <v>43123</v>
      </c>
      <c r="U16" s="17">
        <v>43312.080000000009</v>
      </c>
      <c r="V16" s="17">
        <v>43312</v>
      </c>
      <c r="W16" s="17">
        <v>42947.159999999996</v>
      </c>
      <c r="X16" s="17">
        <v>42947</v>
      </c>
      <c r="Y16" s="17">
        <v>42149</v>
      </c>
      <c r="Z16" s="17">
        <v>42149</v>
      </c>
      <c r="AA16" s="17">
        <v>41511</v>
      </c>
      <c r="AB16" s="17">
        <v>41511</v>
      </c>
      <c r="AC16" s="17">
        <v>41511</v>
      </c>
      <c r="AD16" s="17">
        <v>41511</v>
      </c>
      <c r="AE16" s="17">
        <v>41511</v>
      </c>
      <c r="AF16" s="17">
        <v>41511</v>
      </c>
      <c r="AG16" s="17">
        <v>41511</v>
      </c>
      <c r="AH16" s="17">
        <v>41511</v>
      </c>
      <c r="AI16" s="17">
        <v>41511</v>
      </c>
      <c r="AJ16" s="17">
        <v>41511</v>
      </c>
      <c r="AK16" s="17">
        <v>41511</v>
      </c>
      <c r="AL16" s="17">
        <v>41511</v>
      </c>
    </row>
    <row r="17" spans="1:38" ht="12" customHeight="1" x14ac:dyDescent="0.25">
      <c r="A17" s="14" t="s">
        <v>192</v>
      </c>
      <c r="B17" s="11" t="s">
        <v>193</v>
      </c>
      <c r="C17" s="15">
        <v>15581.689999999999</v>
      </c>
      <c r="D17" s="15">
        <v>15298.95</v>
      </c>
      <c r="E17" s="15">
        <v>15442.54</v>
      </c>
      <c r="F17" s="15">
        <v>15444.849999999999</v>
      </c>
      <c r="G17" s="15">
        <v>15445.830000000002</v>
      </c>
      <c r="H17" s="15">
        <v>15317.300000000003</v>
      </c>
      <c r="I17" s="15">
        <v>15439</v>
      </c>
      <c r="J17" s="15">
        <v>15276</v>
      </c>
      <c r="K17" s="15">
        <v>15276</v>
      </c>
      <c r="L17" s="16">
        <v>15278</v>
      </c>
      <c r="M17" s="15">
        <v>15483</v>
      </c>
      <c r="N17" s="17">
        <v>15361</v>
      </c>
      <c r="O17" s="17">
        <v>15361</v>
      </c>
      <c r="P17" s="17">
        <v>15361</v>
      </c>
      <c r="Q17" s="17">
        <v>15361</v>
      </c>
      <c r="R17" s="17">
        <v>15361</v>
      </c>
      <c r="S17" s="17">
        <v>15361</v>
      </c>
      <c r="T17" s="17">
        <v>15357</v>
      </c>
      <c r="U17" s="17">
        <v>15361.39</v>
      </c>
      <c r="V17" s="17">
        <v>15361</v>
      </c>
      <c r="W17" s="17">
        <v>15360.2</v>
      </c>
      <c r="X17" s="17">
        <v>15360</v>
      </c>
      <c r="Y17" s="17">
        <v>15368</v>
      </c>
      <c r="Z17" s="17">
        <v>15368</v>
      </c>
      <c r="AA17" s="17">
        <v>15368</v>
      </c>
      <c r="AB17" s="17">
        <v>15368</v>
      </c>
      <c r="AC17" s="17">
        <v>15368</v>
      </c>
      <c r="AD17" s="17">
        <v>15368</v>
      </c>
      <c r="AE17" s="17">
        <v>15368</v>
      </c>
      <c r="AF17" s="17">
        <v>15368</v>
      </c>
      <c r="AG17" s="17">
        <v>15368</v>
      </c>
      <c r="AH17" s="17">
        <v>15368</v>
      </c>
      <c r="AI17" s="17">
        <v>15604</v>
      </c>
      <c r="AJ17" s="17">
        <v>15604</v>
      </c>
      <c r="AK17" s="17">
        <v>15604</v>
      </c>
      <c r="AL17" s="17">
        <v>15604</v>
      </c>
    </row>
    <row r="18" spans="1:38" ht="12" customHeight="1" x14ac:dyDescent="0.25">
      <c r="A18" s="14" t="s">
        <v>194</v>
      </c>
      <c r="B18" s="11" t="s">
        <v>155</v>
      </c>
      <c r="C18" s="15">
        <v>9884.760000000002</v>
      </c>
      <c r="D18" s="15">
        <v>9841.11</v>
      </c>
      <c r="E18" s="15">
        <v>9841.1100000000024</v>
      </c>
      <c r="F18" s="15">
        <v>10054.320000000002</v>
      </c>
      <c r="G18" s="15">
        <v>10053.230000000003</v>
      </c>
      <c r="H18" s="15">
        <v>10530.350000000002</v>
      </c>
      <c r="I18" s="15">
        <v>10530</v>
      </c>
      <c r="J18" s="15">
        <v>10530</v>
      </c>
      <c r="K18" s="15">
        <v>10530</v>
      </c>
      <c r="L18" s="16">
        <v>10530</v>
      </c>
      <c r="M18" s="15">
        <v>10530</v>
      </c>
      <c r="N18" s="17">
        <v>10530</v>
      </c>
      <c r="O18" s="17">
        <v>10530</v>
      </c>
      <c r="P18" s="17">
        <v>10530</v>
      </c>
      <c r="Q18" s="17">
        <v>10530</v>
      </c>
      <c r="R18" s="17">
        <v>10530</v>
      </c>
      <c r="S18" s="17">
        <v>10530</v>
      </c>
      <c r="T18" s="17">
        <v>10530</v>
      </c>
      <c r="U18" s="17">
        <v>10530.349999999999</v>
      </c>
      <c r="V18" s="17">
        <v>10530</v>
      </c>
      <c r="W18" s="17">
        <v>10530.350000000002</v>
      </c>
      <c r="X18" s="17">
        <v>10531</v>
      </c>
      <c r="Y18" s="17">
        <v>10531</v>
      </c>
      <c r="Z18" s="17">
        <v>10531</v>
      </c>
      <c r="AA18" s="17">
        <v>10531</v>
      </c>
      <c r="AB18" s="17">
        <v>10531</v>
      </c>
      <c r="AC18" s="17">
        <v>10531</v>
      </c>
      <c r="AD18" s="17">
        <v>10531</v>
      </c>
      <c r="AE18" s="17">
        <v>10531</v>
      </c>
      <c r="AF18" s="17">
        <v>10541</v>
      </c>
      <c r="AG18" s="17">
        <v>10541</v>
      </c>
      <c r="AH18" s="17">
        <v>10542</v>
      </c>
      <c r="AI18" s="17">
        <v>10544</v>
      </c>
      <c r="AJ18" s="17">
        <v>10544</v>
      </c>
      <c r="AK18" s="17">
        <v>10572</v>
      </c>
      <c r="AL18" s="17">
        <v>10572</v>
      </c>
    </row>
    <row r="19" spans="1:38" ht="12" customHeight="1" x14ac:dyDescent="0.25">
      <c r="A19" s="14" t="s">
        <v>195</v>
      </c>
      <c r="B19" s="11" t="s">
        <v>7</v>
      </c>
      <c r="C19" s="15">
        <v>9889.58</v>
      </c>
      <c r="D19" s="15">
        <v>9889.57</v>
      </c>
      <c r="E19" s="15">
        <v>9779.7499999999982</v>
      </c>
      <c r="F19" s="15">
        <v>9765.9500000000025</v>
      </c>
      <c r="G19" s="15">
        <v>9766.1399999999976</v>
      </c>
      <c r="H19" s="15">
        <v>9459.3700000000008</v>
      </c>
      <c r="I19" s="15">
        <v>9459</v>
      </c>
      <c r="J19" s="15">
        <v>9397</v>
      </c>
      <c r="K19" s="15">
        <v>11666</v>
      </c>
      <c r="L19" s="16">
        <v>11666</v>
      </c>
      <c r="M19" s="15">
        <v>11666</v>
      </c>
      <c r="N19" s="17">
        <v>11700</v>
      </c>
      <c r="O19" s="17">
        <v>11702</v>
      </c>
      <c r="P19" s="17">
        <v>11702</v>
      </c>
      <c r="Q19" s="17">
        <v>11702</v>
      </c>
      <c r="R19" s="17">
        <v>11702</v>
      </c>
      <c r="S19" s="17">
        <v>11702</v>
      </c>
      <c r="T19" s="17">
        <v>11702</v>
      </c>
      <c r="U19" s="17">
        <v>11702.320000000003</v>
      </c>
      <c r="V19" s="17">
        <v>11705</v>
      </c>
      <c r="W19" s="17">
        <v>11697.259999999997</v>
      </c>
      <c r="X19" s="17">
        <v>11697</v>
      </c>
      <c r="Y19" s="17">
        <v>11697</v>
      </c>
      <c r="Z19" s="17">
        <v>11697</v>
      </c>
      <c r="AA19" s="17">
        <v>11697</v>
      </c>
      <c r="AB19" s="17">
        <v>11697</v>
      </c>
      <c r="AC19" s="17">
        <v>11700</v>
      </c>
      <c r="AD19" s="17">
        <v>11700</v>
      </c>
      <c r="AE19" s="17">
        <v>11700</v>
      </c>
      <c r="AF19" s="17">
        <v>11702</v>
      </c>
      <c r="AG19" s="17">
        <v>11702</v>
      </c>
      <c r="AH19" s="17">
        <v>11701</v>
      </c>
      <c r="AI19" s="17">
        <v>11704</v>
      </c>
      <c r="AJ19" s="17">
        <v>11704</v>
      </c>
      <c r="AK19" s="17">
        <v>11702</v>
      </c>
      <c r="AL19" s="17">
        <v>11703</v>
      </c>
    </row>
    <row r="20" spans="1:38" ht="12" customHeight="1" x14ac:dyDescent="0.25">
      <c r="A20" s="14" t="s">
        <v>196</v>
      </c>
      <c r="B20" s="11" t="s">
        <v>197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15">
        <v>0</v>
      </c>
      <c r="N20" s="15">
        <v>0</v>
      </c>
      <c r="O20" s="15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40" t="s">
        <v>4</v>
      </c>
      <c r="Z20" s="40" t="s">
        <v>4</v>
      </c>
      <c r="AA20" s="40" t="s">
        <v>4</v>
      </c>
      <c r="AB20" s="40" t="s">
        <v>4</v>
      </c>
      <c r="AC20" s="41" t="s">
        <v>4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219" t="s">
        <v>4</v>
      </c>
      <c r="AK20" s="17"/>
    </row>
    <row r="21" spans="1:38" ht="12" customHeight="1" x14ac:dyDescent="0.25">
      <c r="B21" s="19" t="s">
        <v>8</v>
      </c>
      <c r="C21" s="20">
        <f t="shared" ref="C21:AK21" si="0">+SUM(C4:C20)</f>
        <v>298288.01</v>
      </c>
      <c r="D21" s="20">
        <f t="shared" si="0"/>
        <v>337396.07999999996</v>
      </c>
      <c r="E21" s="20">
        <f t="shared" si="0"/>
        <v>340390.56</v>
      </c>
      <c r="F21" s="20">
        <f t="shared" si="0"/>
        <v>340056.02999999997</v>
      </c>
      <c r="G21" s="20">
        <f t="shared" si="0"/>
        <v>339080.55000000005</v>
      </c>
      <c r="H21" s="20">
        <f t="shared" si="0"/>
        <v>340111.52999999997</v>
      </c>
      <c r="I21" s="20">
        <f t="shared" si="0"/>
        <v>343023</v>
      </c>
      <c r="J21" s="20">
        <f t="shared" si="0"/>
        <v>344025</v>
      </c>
      <c r="K21" s="20">
        <f t="shared" si="0"/>
        <v>345929</v>
      </c>
      <c r="L21" s="21">
        <f t="shared" si="0"/>
        <v>332119</v>
      </c>
      <c r="M21" s="20">
        <f t="shared" si="0"/>
        <v>332774</v>
      </c>
      <c r="N21" s="20">
        <f t="shared" si="0"/>
        <v>332150</v>
      </c>
      <c r="O21" s="20">
        <f t="shared" si="0"/>
        <v>332277</v>
      </c>
      <c r="P21" s="20">
        <f t="shared" si="0"/>
        <v>332812</v>
      </c>
      <c r="Q21" s="20">
        <f t="shared" si="0"/>
        <v>332642</v>
      </c>
      <c r="R21" s="20">
        <f t="shared" si="0"/>
        <v>333062</v>
      </c>
      <c r="S21" s="20">
        <f t="shared" si="0"/>
        <v>333345</v>
      </c>
      <c r="T21" s="20">
        <f t="shared" si="0"/>
        <v>333460</v>
      </c>
      <c r="U21" s="20">
        <f t="shared" si="0"/>
        <v>335893.3</v>
      </c>
      <c r="V21" s="20">
        <f t="shared" si="0"/>
        <v>334826</v>
      </c>
      <c r="W21" s="20">
        <f t="shared" si="0"/>
        <v>335642.2</v>
      </c>
      <c r="X21" s="20">
        <f t="shared" si="0"/>
        <v>335279</v>
      </c>
      <c r="Y21" s="20">
        <f t="shared" si="0"/>
        <v>335690</v>
      </c>
      <c r="Z21" s="20">
        <f t="shared" si="0"/>
        <v>335666</v>
      </c>
      <c r="AA21" s="20">
        <f t="shared" si="0"/>
        <v>336240</v>
      </c>
      <c r="AB21" s="20">
        <f t="shared" si="0"/>
        <v>336240</v>
      </c>
      <c r="AC21" s="20">
        <f t="shared" si="0"/>
        <v>335893</v>
      </c>
      <c r="AD21" s="20">
        <f t="shared" si="0"/>
        <v>335826</v>
      </c>
      <c r="AE21" s="20">
        <f t="shared" si="0"/>
        <v>334737</v>
      </c>
      <c r="AF21" s="20">
        <f t="shared" si="0"/>
        <v>334845</v>
      </c>
      <c r="AG21" s="20">
        <f t="shared" si="0"/>
        <v>335866</v>
      </c>
      <c r="AH21" s="20">
        <f t="shared" si="0"/>
        <v>336545</v>
      </c>
      <c r="AI21" s="20">
        <f t="shared" si="0"/>
        <v>336884</v>
      </c>
      <c r="AJ21" s="20">
        <f t="shared" si="0"/>
        <v>370794</v>
      </c>
      <c r="AK21" s="20">
        <f t="shared" si="0"/>
        <v>371186</v>
      </c>
      <c r="AL21" s="20">
        <f>+SUM(AL4:AL20)</f>
        <v>371242</v>
      </c>
    </row>
    <row r="22" spans="1:38" ht="12" customHeight="1" x14ac:dyDescent="0.25">
      <c r="C22" s="22"/>
    </row>
    <row r="23" spans="1:38" ht="12" customHeight="1" x14ac:dyDescent="0.25">
      <c r="B23" s="254" t="s">
        <v>228</v>
      </c>
      <c r="C23" s="33" t="str">
        <f t="shared" ref="C23:AI23" si="1">+C$2</f>
        <v>IQ 17</v>
      </c>
      <c r="D23" s="33" t="str">
        <f t="shared" si="1"/>
        <v>IIQ 17</v>
      </c>
      <c r="E23" s="33" t="str">
        <f t="shared" si="1"/>
        <v>IIIQ 17</v>
      </c>
      <c r="F23" s="33" t="str">
        <f t="shared" si="1"/>
        <v>IVQ 17</v>
      </c>
      <c r="G23" s="33" t="str">
        <f t="shared" si="1"/>
        <v>IQ 18</v>
      </c>
      <c r="H23" s="33" t="str">
        <f t="shared" si="1"/>
        <v>IIQ 18</v>
      </c>
      <c r="I23" s="33" t="str">
        <f t="shared" si="1"/>
        <v>IIIQ 18</v>
      </c>
      <c r="J23" s="33" t="str">
        <f t="shared" si="1"/>
        <v>IVQ 18</v>
      </c>
      <c r="K23" s="33" t="str">
        <f t="shared" si="1"/>
        <v>IQ 19</v>
      </c>
      <c r="L23" s="33" t="str">
        <f t="shared" si="1"/>
        <v>IIQ 19</v>
      </c>
      <c r="M23" s="33" t="str">
        <f t="shared" si="1"/>
        <v>IIIQ 19</v>
      </c>
      <c r="N23" s="33" t="str">
        <f t="shared" si="1"/>
        <v>IVQ 19</v>
      </c>
      <c r="O23" s="33" t="str">
        <f t="shared" si="1"/>
        <v>IQ 20</v>
      </c>
      <c r="P23" s="33" t="str">
        <f t="shared" si="1"/>
        <v>IIQ 20</v>
      </c>
      <c r="Q23" s="33" t="str">
        <f t="shared" si="1"/>
        <v>IIIQ 20</v>
      </c>
      <c r="R23" s="33" t="str">
        <f t="shared" si="1"/>
        <v>IVQ 20</v>
      </c>
      <c r="S23" s="33" t="str">
        <f t="shared" si="1"/>
        <v>IQ 21</v>
      </c>
      <c r="T23" s="33" t="str">
        <f t="shared" si="1"/>
        <v>IIQ 21</v>
      </c>
      <c r="U23" s="33" t="str">
        <f t="shared" si="1"/>
        <v>IIIQ 21</v>
      </c>
      <c r="V23" s="33" t="str">
        <f t="shared" si="1"/>
        <v>IVQ 21</v>
      </c>
      <c r="W23" s="33" t="str">
        <f t="shared" si="1"/>
        <v>IQ 22</v>
      </c>
      <c r="X23" s="33" t="str">
        <f t="shared" si="1"/>
        <v>IIQ 22</v>
      </c>
      <c r="Y23" s="33" t="str">
        <f t="shared" si="1"/>
        <v>IIIQ 22</v>
      </c>
      <c r="Z23" s="33" t="str">
        <f t="shared" si="1"/>
        <v>IVQ 22</v>
      </c>
      <c r="AA23" s="33" t="str">
        <f t="shared" si="1"/>
        <v>IQ 23</v>
      </c>
      <c r="AB23" s="33" t="str">
        <f t="shared" si="1"/>
        <v>IIQ 23</v>
      </c>
      <c r="AC23" s="33" t="str">
        <f t="shared" si="1"/>
        <v>IIIQ 23</v>
      </c>
      <c r="AD23" s="33" t="str">
        <f t="shared" si="1"/>
        <v>IVQ 23</v>
      </c>
      <c r="AE23" s="33" t="str">
        <f t="shared" si="1"/>
        <v>IQ 24</v>
      </c>
      <c r="AF23" s="33" t="str">
        <f t="shared" si="1"/>
        <v>IIQ 24</v>
      </c>
      <c r="AG23" s="33" t="str">
        <f t="shared" si="1"/>
        <v>IIIQ 24</v>
      </c>
      <c r="AH23" s="33" t="str">
        <f t="shared" si="1"/>
        <v>IVQ 24</v>
      </c>
      <c r="AI23" s="33" t="str">
        <f t="shared" si="1"/>
        <v>IQ 25</v>
      </c>
      <c r="AJ23" s="33" t="s">
        <v>347</v>
      </c>
      <c r="AK23" s="33" t="s">
        <v>353</v>
      </c>
      <c r="AL23" s="33" t="str">
        <f t="shared" ref="AL23" si="2">+AL$2</f>
        <v>IVQ 25</v>
      </c>
    </row>
    <row r="24" spans="1:38" ht="12" customHeight="1" x14ac:dyDescent="0.25">
      <c r="B24" s="254"/>
      <c r="C24" s="35">
        <f t="shared" ref="C24:AL24" si="3">+C$3</f>
        <v>42614</v>
      </c>
      <c r="D24" s="35">
        <f t="shared" si="3"/>
        <v>42705</v>
      </c>
      <c r="E24" s="35">
        <f t="shared" si="3"/>
        <v>42795</v>
      </c>
      <c r="F24" s="35">
        <f t="shared" si="3"/>
        <v>42887</v>
      </c>
      <c r="G24" s="35">
        <f t="shared" si="3"/>
        <v>42979</v>
      </c>
      <c r="H24" s="35">
        <f t="shared" si="3"/>
        <v>43070</v>
      </c>
      <c r="I24" s="35">
        <f t="shared" si="3"/>
        <v>43160</v>
      </c>
      <c r="J24" s="35">
        <f t="shared" si="3"/>
        <v>43252</v>
      </c>
      <c r="K24" s="35">
        <f t="shared" si="3"/>
        <v>43344</v>
      </c>
      <c r="L24" s="35">
        <f t="shared" si="3"/>
        <v>43435</v>
      </c>
      <c r="M24" s="35">
        <f t="shared" si="3"/>
        <v>43525</v>
      </c>
      <c r="N24" s="35">
        <f t="shared" si="3"/>
        <v>43617</v>
      </c>
      <c r="O24" s="35">
        <f t="shared" si="3"/>
        <v>43709</v>
      </c>
      <c r="P24" s="35">
        <f t="shared" si="3"/>
        <v>43800</v>
      </c>
      <c r="Q24" s="35">
        <f t="shared" si="3"/>
        <v>43891</v>
      </c>
      <c r="R24" s="35">
        <f t="shared" si="3"/>
        <v>43983</v>
      </c>
      <c r="S24" s="35">
        <f t="shared" si="3"/>
        <v>44075</v>
      </c>
      <c r="T24" s="35">
        <f t="shared" si="3"/>
        <v>44166</v>
      </c>
      <c r="U24" s="35">
        <f t="shared" si="3"/>
        <v>44256</v>
      </c>
      <c r="V24" s="35">
        <f t="shared" si="3"/>
        <v>44348</v>
      </c>
      <c r="W24" s="35">
        <f t="shared" si="3"/>
        <v>44440</v>
      </c>
      <c r="X24" s="35">
        <f t="shared" si="3"/>
        <v>44440</v>
      </c>
      <c r="Y24" s="35">
        <f t="shared" si="3"/>
        <v>44621</v>
      </c>
      <c r="Z24" s="35">
        <f t="shared" si="3"/>
        <v>44742</v>
      </c>
      <c r="AA24" s="35">
        <f t="shared" si="3"/>
        <v>44834</v>
      </c>
      <c r="AB24" s="35">
        <f t="shared" si="3"/>
        <v>44926</v>
      </c>
      <c r="AC24" s="35">
        <f t="shared" si="3"/>
        <v>45016</v>
      </c>
      <c r="AD24" s="35">
        <f t="shared" si="3"/>
        <v>45107</v>
      </c>
      <c r="AE24" s="35">
        <f t="shared" si="3"/>
        <v>45199</v>
      </c>
      <c r="AF24" s="35">
        <f t="shared" si="3"/>
        <v>45291</v>
      </c>
      <c r="AG24" s="35">
        <f t="shared" si="3"/>
        <v>45382</v>
      </c>
      <c r="AH24" s="35">
        <f t="shared" si="3"/>
        <v>45473</v>
      </c>
      <c r="AI24" s="35">
        <f t="shared" si="3"/>
        <v>45536</v>
      </c>
      <c r="AJ24" s="35">
        <f t="shared" si="3"/>
        <v>45627</v>
      </c>
      <c r="AK24" s="35">
        <v>45747</v>
      </c>
      <c r="AL24" s="35">
        <f t="shared" si="3"/>
        <v>45838</v>
      </c>
    </row>
    <row r="25" spans="1:38" ht="12" customHeight="1" x14ac:dyDescent="0.25">
      <c r="A25" s="14" t="s">
        <v>174</v>
      </c>
      <c r="B25" s="11" t="s">
        <v>0</v>
      </c>
      <c r="C25" s="23">
        <v>0.99547226704300318</v>
      </c>
      <c r="D25" s="23">
        <v>0.99546820626384058</v>
      </c>
      <c r="E25" s="23">
        <v>0.99546552932299825</v>
      </c>
      <c r="F25" s="23">
        <v>0.99348413843777683</v>
      </c>
      <c r="G25" s="23">
        <v>0.98783607308490995</v>
      </c>
      <c r="H25" s="23">
        <v>0.98674501515859769</v>
      </c>
      <c r="I25" s="23">
        <v>1</v>
      </c>
      <c r="J25" s="24">
        <v>0.995</v>
      </c>
      <c r="K25" s="24">
        <v>0.995</v>
      </c>
      <c r="L25" s="24">
        <v>0.995</v>
      </c>
      <c r="M25" s="24">
        <v>0.9821021544378673</v>
      </c>
      <c r="N25" s="25">
        <v>0.99070572529897072</v>
      </c>
      <c r="O25" s="25">
        <v>0.98099999999999998</v>
      </c>
      <c r="P25" s="25">
        <v>0.99099999999999999</v>
      </c>
      <c r="Q25" s="25">
        <v>0.98099999999999998</v>
      </c>
      <c r="R25" s="25">
        <v>0.92400000000000004</v>
      </c>
      <c r="S25" s="25">
        <v>0.94499999999999995</v>
      </c>
      <c r="T25" s="25">
        <v>0.96799999999999997</v>
      </c>
      <c r="U25" s="25">
        <v>0.98195338020303402</v>
      </c>
      <c r="V25" s="25">
        <v>0.98401319412849308</v>
      </c>
      <c r="W25" s="25">
        <v>0.99696078162717761</v>
      </c>
      <c r="X25" s="25">
        <v>1</v>
      </c>
      <c r="Y25" s="25">
        <v>0.95</v>
      </c>
      <c r="Z25" s="25">
        <v>0.98</v>
      </c>
      <c r="AA25" s="37">
        <v>0.99099999999999999</v>
      </c>
      <c r="AB25" s="37">
        <v>0.99099999999999999</v>
      </c>
      <c r="AC25" s="37">
        <v>0.99299999999999999</v>
      </c>
      <c r="AD25" s="25">
        <v>1</v>
      </c>
      <c r="AE25" s="25">
        <v>0.998</v>
      </c>
      <c r="AF25" s="52" t="s">
        <v>261</v>
      </c>
      <c r="AG25" s="52">
        <v>0.99377806802742086</v>
      </c>
      <c r="AH25" s="52">
        <v>0.99399999999999999</v>
      </c>
      <c r="AI25" s="52">
        <v>0.99199999999999999</v>
      </c>
      <c r="AJ25" s="25">
        <v>0.99685278026925306</v>
      </c>
      <c r="AK25" s="25">
        <v>0.99493858758445097</v>
      </c>
      <c r="AL25" s="24">
        <v>0.98908920283887336</v>
      </c>
    </row>
    <row r="26" spans="1:38" ht="12" customHeight="1" x14ac:dyDescent="0.25">
      <c r="A26" s="14" t="s">
        <v>175</v>
      </c>
      <c r="B26" s="11" t="s">
        <v>176</v>
      </c>
      <c r="C26" s="23">
        <v>1</v>
      </c>
      <c r="D26" s="23">
        <v>0.99759168450672553</v>
      </c>
      <c r="E26" s="23">
        <v>0.99377500495309035</v>
      </c>
      <c r="F26" s="23">
        <v>0.96768410888265077</v>
      </c>
      <c r="G26" s="23">
        <v>0.99548827143533081</v>
      </c>
      <c r="H26" s="23">
        <v>1</v>
      </c>
      <c r="I26" s="23">
        <v>0.99</v>
      </c>
      <c r="J26" s="24">
        <v>0.99099999999999999</v>
      </c>
      <c r="K26" s="24">
        <v>0.995</v>
      </c>
      <c r="L26" s="24">
        <v>0.998</v>
      </c>
      <c r="M26" s="24">
        <v>0.98387509236459059</v>
      </c>
      <c r="N26" s="25">
        <v>0.98668155702013594</v>
      </c>
      <c r="O26" s="25">
        <v>0.97699999999999998</v>
      </c>
      <c r="P26" s="25">
        <v>0.98099999999999998</v>
      </c>
      <c r="Q26" s="25">
        <v>0.97899999999999998</v>
      </c>
      <c r="R26" s="25">
        <v>0.95199999999999996</v>
      </c>
      <c r="S26" s="25">
        <v>0.94599999999999995</v>
      </c>
      <c r="T26" s="25">
        <v>0.97099999999999997</v>
      </c>
      <c r="U26" s="25">
        <v>0.99784827586206892</v>
      </c>
      <c r="V26" s="25">
        <v>0.99661609424820274</v>
      </c>
      <c r="W26" s="25">
        <v>0.95809454808714545</v>
      </c>
      <c r="X26" s="25">
        <v>0.96099999999999997</v>
      </c>
      <c r="Y26" s="25">
        <v>0.97199999999999998</v>
      </c>
      <c r="Z26" s="25">
        <v>0.98899999999999999</v>
      </c>
      <c r="AA26" s="37">
        <v>0.98899999999999999</v>
      </c>
      <c r="AB26" s="37">
        <v>0.98599999999999999</v>
      </c>
      <c r="AC26" s="37">
        <v>0.98699999999999999</v>
      </c>
      <c r="AD26" s="25">
        <v>0.99471759884692823</v>
      </c>
      <c r="AE26" s="25">
        <v>0.995</v>
      </c>
      <c r="AF26" s="52" t="s">
        <v>262</v>
      </c>
      <c r="AG26" s="52">
        <v>0.99714799306155144</v>
      </c>
      <c r="AH26" s="52">
        <v>0.995</v>
      </c>
      <c r="AI26" s="52">
        <v>0.995</v>
      </c>
      <c r="AJ26" s="25">
        <v>1</v>
      </c>
      <c r="AK26" s="25">
        <v>1</v>
      </c>
      <c r="AL26" s="24">
        <v>0.98903348713580852</v>
      </c>
    </row>
    <row r="27" spans="1:38" ht="12" customHeight="1" x14ac:dyDescent="0.25">
      <c r="A27" s="14" t="s">
        <v>177</v>
      </c>
      <c r="B27" s="11" t="s">
        <v>1</v>
      </c>
      <c r="C27" s="23">
        <v>1</v>
      </c>
      <c r="D27" s="23">
        <v>0.9993562618793268</v>
      </c>
      <c r="E27" s="23">
        <v>0.99325579718584822</v>
      </c>
      <c r="F27" s="23">
        <v>0.9926905692815351</v>
      </c>
      <c r="G27" s="23">
        <v>0.99592102709147878</v>
      </c>
      <c r="H27" s="23">
        <v>0.99902882260279424</v>
      </c>
      <c r="I27" s="23">
        <v>0.997</v>
      </c>
      <c r="J27" s="24">
        <v>0.98899999999999999</v>
      </c>
      <c r="K27" s="24">
        <v>0.99</v>
      </c>
      <c r="L27" s="24">
        <v>0.99199999999999999</v>
      </c>
      <c r="M27" s="24">
        <v>0.98451808862155921</v>
      </c>
      <c r="N27" s="25">
        <v>0.98582477112486355</v>
      </c>
      <c r="O27" s="25">
        <v>0.99099999999999999</v>
      </c>
      <c r="P27" s="25">
        <v>0.94699999999999995</v>
      </c>
      <c r="Q27" s="25">
        <v>0.99299999999999999</v>
      </c>
      <c r="R27" s="25">
        <v>0.97399999999999998</v>
      </c>
      <c r="S27" s="25">
        <v>0.96199999999999997</v>
      </c>
      <c r="T27" s="25">
        <v>0.67600000000000005</v>
      </c>
      <c r="U27" s="25">
        <v>0.68650085250462589</v>
      </c>
      <c r="V27" s="25">
        <v>0.64807885443391777</v>
      </c>
      <c r="W27" s="25">
        <v>0.68191878071786727</v>
      </c>
      <c r="X27" s="25">
        <v>0.64827348607976742</v>
      </c>
      <c r="Y27" s="25">
        <v>0.81</v>
      </c>
      <c r="Z27" s="25">
        <v>0.81399999999999995</v>
      </c>
      <c r="AA27" s="37">
        <v>0.86599999999999999</v>
      </c>
      <c r="AB27" s="37">
        <v>0.86199999999999999</v>
      </c>
      <c r="AC27" s="37">
        <v>0.92200000000000004</v>
      </c>
      <c r="AD27" s="25">
        <v>0.92548375871863087</v>
      </c>
      <c r="AE27" s="25">
        <v>0.95199999999999996</v>
      </c>
      <c r="AF27" s="52" t="s">
        <v>263</v>
      </c>
      <c r="AG27" s="52">
        <v>0.93810400240631087</v>
      </c>
      <c r="AH27" s="52">
        <v>0.93700000000000006</v>
      </c>
      <c r="AI27" s="52">
        <v>0.92700000000000005</v>
      </c>
      <c r="AJ27" s="25">
        <v>0.93003575562713869</v>
      </c>
      <c r="AK27" s="25">
        <v>0.92377506256780317</v>
      </c>
      <c r="AL27" s="24">
        <v>0.93003171741561907</v>
      </c>
    </row>
    <row r="28" spans="1:38" ht="12" customHeight="1" x14ac:dyDescent="0.25">
      <c r="A28" s="14" t="s">
        <v>178</v>
      </c>
      <c r="B28" s="11" t="s">
        <v>2</v>
      </c>
      <c r="C28" s="23">
        <v>0.8987851075578619</v>
      </c>
      <c r="D28" s="23">
        <v>0.92263844177803789</v>
      </c>
      <c r="E28" s="23">
        <v>0.92130790539783192</v>
      </c>
      <c r="F28" s="23">
        <v>0.98141262749995994</v>
      </c>
      <c r="G28" s="23">
        <v>0.99778066003746935</v>
      </c>
      <c r="H28" s="23">
        <v>0.9941861981361485</v>
      </c>
      <c r="I28" s="23">
        <v>0.98799999999999999</v>
      </c>
      <c r="J28" s="24">
        <v>0.998</v>
      </c>
      <c r="K28" s="24">
        <v>0.98399999999999999</v>
      </c>
      <c r="L28" s="24">
        <v>0.98399999999999999</v>
      </c>
      <c r="M28" s="24">
        <v>0.98615376299296975</v>
      </c>
      <c r="N28" s="25">
        <v>0.9792792936021647</v>
      </c>
      <c r="O28" s="25">
        <v>0.98099999999999998</v>
      </c>
      <c r="P28" s="25">
        <v>0.98599999999999999</v>
      </c>
      <c r="Q28" s="25">
        <v>0.99099999999999999</v>
      </c>
      <c r="R28" s="25">
        <v>0.97299999999999998</v>
      </c>
      <c r="S28" s="25">
        <v>0.97399999999999998</v>
      </c>
      <c r="T28" s="25">
        <v>0.98199999999999998</v>
      </c>
      <c r="U28" s="25">
        <v>0.91380483646142441</v>
      </c>
      <c r="V28" s="25">
        <v>0.90593717507949878</v>
      </c>
      <c r="W28" s="25">
        <v>0.8528873811312736</v>
      </c>
      <c r="X28" s="25">
        <v>0.99311642873947925</v>
      </c>
      <c r="Y28" s="25">
        <v>0.98199999999999998</v>
      </c>
      <c r="Z28" s="25">
        <v>0.997</v>
      </c>
      <c r="AA28" s="37">
        <v>0.93700000000000006</v>
      </c>
      <c r="AB28" s="37">
        <v>0.93799999999999994</v>
      </c>
      <c r="AC28" s="37">
        <v>0.96099999999999997</v>
      </c>
      <c r="AD28" s="25">
        <v>0.96079978786807418</v>
      </c>
      <c r="AE28" s="25">
        <v>0.997</v>
      </c>
      <c r="AF28" s="52" t="s">
        <v>261</v>
      </c>
      <c r="AG28" s="52">
        <v>0.99899111423865694</v>
      </c>
      <c r="AH28" s="52">
        <v>0.999</v>
      </c>
      <c r="AI28" s="52">
        <v>0.999</v>
      </c>
      <c r="AJ28" s="25">
        <v>0.99384754640377815</v>
      </c>
      <c r="AK28" s="25">
        <v>0.98428400639799629</v>
      </c>
      <c r="AL28" s="24">
        <v>0.9842860695230029</v>
      </c>
    </row>
    <row r="29" spans="1:38" ht="12" customHeight="1" x14ac:dyDescent="0.25">
      <c r="A29" s="14" t="s">
        <v>179</v>
      </c>
      <c r="B29" s="11" t="s">
        <v>3</v>
      </c>
      <c r="C29" s="23">
        <v>0.99569633915579936</v>
      </c>
      <c r="D29" s="23">
        <v>1</v>
      </c>
      <c r="E29" s="23">
        <v>0.95455608420390237</v>
      </c>
      <c r="F29" s="23">
        <v>0.97585791973332314</v>
      </c>
      <c r="G29" s="23">
        <v>0.98826894689224032</v>
      </c>
      <c r="H29" s="23">
        <v>0.99362442157751663</v>
      </c>
      <c r="I29" s="23">
        <v>0.97699999999999998</v>
      </c>
      <c r="J29" s="24">
        <v>0.97099999999999997</v>
      </c>
      <c r="K29" s="24">
        <v>0.98799999999999999</v>
      </c>
      <c r="L29" s="24">
        <v>0.93400000000000005</v>
      </c>
      <c r="M29" s="24">
        <v>0.90549540221816649</v>
      </c>
      <c r="N29" s="25">
        <v>0.93464963044407257</v>
      </c>
      <c r="O29" s="25">
        <v>0.94699999999999995</v>
      </c>
      <c r="P29" s="25">
        <v>0.94699999999999995</v>
      </c>
      <c r="Q29" s="25">
        <v>0.92500000000000004</v>
      </c>
      <c r="R29" s="25">
        <v>0.91800000000000004</v>
      </c>
      <c r="S29" s="25">
        <v>0.89700000000000002</v>
      </c>
      <c r="T29" s="25">
        <v>0.90200000000000002</v>
      </c>
      <c r="U29" s="25">
        <v>0.8832759599547565</v>
      </c>
      <c r="V29" s="25">
        <v>0.87762490885047617</v>
      </c>
      <c r="W29" s="25">
        <v>0.87389556611861419</v>
      </c>
      <c r="X29" s="25">
        <v>0.9115803550509779</v>
      </c>
      <c r="Y29" s="25">
        <v>0.91600000000000004</v>
      </c>
      <c r="Z29" s="25">
        <v>0.92400000000000004</v>
      </c>
      <c r="AA29" s="37">
        <v>0.92100000000000004</v>
      </c>
      <c r="AB29" s="37">
        <v>0.92100000000000004</v>
      </c>
      <c r="AC29" s="37">
        <v>0.92100000000000004</v>
      </c>
      <c r="AD29" s="25">
        <v>0.92732520131869556</v>
      </c>
      <c r="AE29" s="25">
        <v>0.92400000000000004</v>
      </c>
      <c r="AF29" s="52" t="s">
        <v>264</v>
      </c>
      <c r="AG29" s="52">
        <v>0.92365816054776584</v>
      </c>
      <c r="AH29" s="52">
        <v>0.91200000000000003</v>
      </c>
      <c r="AI29" s="52">
        <v>0.92600000000000005</v>
      </c>
      <c r="AJ29" s="25">
        <v>0.92631151349367613</v>
      </c>
      <c r="AK29" s="25">
        <v>0.92997270667653442</v>
      </c>
      <c r="AL29" s="24">
        <v>0.90998782217410368</v>
      </c>
    </row>
    <row r="30" spans="1:38" ht="12" customHeight="1" x14ac:dyDescent="0.25">
      <c r="A30" s="14" t="s">
        <v>180</v>
      </c>
      <c r="B30" s="11" t="s">
        <v>181</v>
      </c>
      <c r="C30" s="23">
        <v>0.95656569665698465</v>
      </c>
      <c r="D30" s="23">
        <v>0.96038119339983852</v>
      </c>
      <c r="E30" s="23">
        <v>0.97599144598261889</v>
      </c>
      <c r="F30" s="23">
        <v>0.97173766867707811</v>
      </c>
      <c r="G30" s="23">
        <v>0.9512303032117182</v>
      </c>
      <c r="H30" s="23">
        <v>1</v>
      </c>
      <c r="I30" s="23">
        <v>0.997</v>
      </c>
      <c r="J30" s="24">
        <v>0.96099999999999997</v>
      </c>
      <c r="K30" s="24">
        <v>0.90400000000000003</v>
      </c>
      <c r="L30" s="24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25"/>
      <c r="AL30" s="24"/>
    </row>
    <row r="31" spans="1:38" ht="12" customHeight="1" x14ac:dyDescent="0.25">
      <c r="A31" s="14" t="s">
        <v>182</v>
      </c>
      <c r="B31" s="11" t="s">
        <v>183</v>
      </c>
      <c r="C31" s="23">
        <v>0.99848137131386216</v>
      </c>
      <c r="D31" s="23">
        <v>1</v>
      </c>
      <c r="E31" s="23">
        <v>0.9970100685078942</v>
      </c>
      <c r="F31" s="23">
        <v>0.99869189038708128</v>
      </c>
      <c r="G31" s="23">
        <v>0.99474331859024778</v>
      </c>
      <c r="H31" s="23">
        <v>0.99859351685958164</v>
      </c>
      <c r="I31" s="23">
        <v>0.996</v>
      </c>
      <c r="J31" s="24">
        <v>0.995</v>
      </c>
      <c r="K31" s="24">
        <v>1</v>
      </c>
      <c r="L31" s="24">
        <v>0.745</v>
      </c>
      <c r="M31" s="24">
        <v>0.73508488284637052</v>
      </c>
      <c r="N31" s="25">
        <v>0.74482521328004292</v>
      </c>
      <c r="O31" s="25">
        <v>0.75600000000000001</v>
      </c>
      <c r="P31" s="25">
        <v>0.77800000000000002</v>
      </c>
      <c r="Q31" s="25">
        <v>0.75700000000000001</v>
      </c>
      <c r="R31" s="25">
        <v>0.75</v>
      </c>
      <c r="S31" s="25">
        <v>0.71699999999999997</v>
      </c>
      <c r="T31" s="25">
        <v>0.63200000000000001</v>
      </c>
      <c r="U31" s="25">
        <v>0.72971761902883792</v>
      </c>
      <c r="V31" s="25">
        <v>0.80734972430795904</v>
      </c>
      <c r="W31" s="25">
        <v>0.83058744843086929</v>
      </c>
      <c r="X31" s="25">
        <v>0.79450301999598261</v>
      </c>
      <c r="Y31" s="25">
        <v>0.80900000000000005</v>
      </c>
      <c r="Z31" s="25">
        <v>0.83499999999999996</v>
      </c>
      <c r="AA31" s="37">
        <v>0.89600000000000002</v>
      </c>
      <c r="AB31" s="37">
        <v>0.89300000000000002</v>
      </c>
      <c r="AC31" s="37">
        <v>0.97799999999999998</v>
      </c>
      <c r="AD31" s="25">
        <v>0.98644946035860082</v>
      </c>
      <c r="AE31" s="25">
        <v>0.99199999999999999</v>
      </c>
      <c r="AF31" s="52" t="s">
        <v>262</v>
      </c>
      <c r="AG31" s="52">
        <v>0.99502409938307268</v>
      </c>
      <c r="AH31" s="52">
        <v>0.99299999999999999</v>
      </c>
      <c r="AI31" s="193">
        <v>0.96399999999999997</v>
      </c>
      <c r="AJ31" s="25">
        <v>0.95777996341624461</v>
      </c>
      <c r="AK31" s="25">
        <v>0.99225622111874923</v>
      </c>
      <c r="AL31" s="24">
        <v>0.99319561385320509</v>
      </c>
    </row>
    <row r="32" spans="1:38" ht="12" customHeight="1" x14ac:dyDescent="0.25">
      <c r="A32" s="14" t="s">
        <v>184</v>
      </c>
      <c r="B32" s="11" t="s">
        <v>5</v>
      </c>
      <c r="C32" s="23">
        <v>1</v>
      </c>
      <c r="D32" s="23">
        <v>0.99596787305303547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4">
        <v>0.97699999999999998</v>
      </c>
      <c r="K32" s="24">
        <v>0.998</v>
      </c>
      <c r="L32" s="24">
        <v>0.97799999999999998</v>
      </c>
      <c r="M32" s="24">
        <v>0.98971373335834678</v>
      </c>
      <c r="N32" s="25">
        <v>0.98954203060760515</v>
      </c>
      <c r="O32" s="25">
        <v>0.98899999999999999</v>
      </c>
      <c r="P32" s="25">
        <v>0.99</v>
      </c>
      <c r="Q32" s="25">
        <v>0.98299999999999998</v>
      </c>
      <c r="R32" s="25">
        <v>0.97099999999999997</v>
      </c>
      <c r="S32" s="25">
        <v>0.95899999999999996</v>
      </c>
      <c r="T32" s="25">
        <v>0.97799999999999998</v>
      </c>
      <c r="U32" s="25">
        <v>0.90758765645162565</v>
      </c>
      <c r="V32" s="25">
        <v>0.90254346868064739</v>
      </c>
      <c r="W32" s="25">
        <v>0.93467817896389327</v>
      </c>
      <c r="X32" s="25">
        <v>0.98360037794084443</v>
      </c>
      <c r="Y32" s="25">
        <v>0.998</v>
      </c>
      <c r="Z32" s="25">
        <v>1</v>
      </c>
      <c r="AA32" s="37">
        <v>0.997</v>
      </c>
      <c r="AB32" s="37">
        <v>1</v>
      </c>
      <c r="AC32" s="37">
        <v>0.996</v>
      </c>
      <c r="AD32" s="25">
        <v>1</v>
      </c>
      <c r="AE32" s="25">
        <v>1</v>
      </c>
      <c r="AF32" s="52" t="s">
        <v>265</v>
      </c>
      <c r="AG32" s="52">
        <v>1</v>
      </c>
      <c r="AH32" s="52">
        <v>1</v>
      </c>
      <c r="AI32" s="52">
        <v>1</v>
      </c>
      <c r="AJ32" s="25">
        <v>1</v>
      </c>
      <c r="AK32" s="25">
        <v>1</v>
      </c>
      <c r="AL32" s="24">
        <v>1</v>
      </c>
    </row>
    <row r="33" spans="1:38" ht="12" customHeight="1" x14ac:dyDescent="0.25">
      <c r="A33" s="14" t="s">
        <v>185</v>
      </c>
      <c r="B33" s="11" t="s">
        <v>6</v>
      </c>
      <c r="C33" s="23">
        <v>0.97311272143940608</v>
      </c>
      <c r="D33" s="23">
        <v>0.97728732716670574</v>
      </c>
      <c r="E33" s="23">
        <v>0.97732590145884946</v>
      </c>
      <c r="F33" s="23">
        <v>0.99986387029016732</v>
      </c>
      <c r="G33" s="23">
        <v>1</v>
      </c>
      <c r="H33" s="23">
        <v>1</v>
      </c>
      <c r="I33" s="23">
        <v>1</v>
      </c>
      <c r="J33" s="24">
        <v>0.997</v>
      </c>
      <c r="K33" s="24">
        <v>1</v>
      </c>
      <c r="L33" s="24">
        <v>0.94699999999999995</v>
      </c>
      <c r="M33" s="24">
        <v>0.99372602563894608</v>
      </c>
      <c r="N33" s="25">
        <v>0.99379428356971</v>
      </c>
      <c r="O33" s="25">
        <v>0.94499999999999995</v>
      </c>
      <c r="P33" s="25">
        <v>1</v>
      </c>
      <c r="Q33" s="25">
        <v>0.94499999999999995</v>
      </c>
      <c r="R33" s="25">
        <v>0.93799999999999994</v>
      </c>
      <c r="S33" s="25">
        <v>1</v>
      </c>
      <c r="T33" s="25">
        <v>1</v>
      </c>
      <c r="U33" s="25">
        <v>1</v>
      </c>
      <c r="V33" s="25">
        <v>1</v>
      </c>
      <c r="W33" s="25">
        <v>1</v>
      </c>
      <c r="X33" s="25">
        <v>1</v>
      </c>
      <c r="Y33" s="25">
        <v>0.92800000000000005</v>
      </c>
      <c r="Z33" s="25">
        <v>1</v>
      </c>
      <c r="AA33" s="37">
        <v>1</v>
      </c>
      <c r="AB33" s="37">
        <v>1</v>
      </c>
      <c r="AC33" s="37">
        <v>0.98099999999999998</v>
      </c>
      <c r="AD33" s="25">
        <v>1</v>
      </c>
      <c r="AE33" s="25">
        <v>1</v>
      </c>
      <c r="AF33" s="52" t="s">
        <v>265</v>
      </c>
      <c r="AG33" s="52">
        <v>1</v>
      </c>
      <c r="AH33" s="52">
        <v>1</v>
      </c>
      <c r="AI33" s="52">
        <v>0.99299999999999999</v>
      </c>
      <c r="AJ33" s="25">
        <v>1</v>
      </c>
      <c r="AK33" s="25">
        <v>1</v>
      </c>
      <c r="AL33" s="24">
        <v>1</v>
      </c>
    </row>
    <row r="34" spans="1:38" ht="12" customHeight="1" x14ac:dyDescent="0.25">
      <c r="A34" s="14"/>
      <c r="B34" s="11" t="s">
        <v>346</v>
      </c>
      <c r="C34" s="23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7"/>
      <c r="AB34" s="37"/>
      <c r="AC34" s="37"/>
      <c r="AD34" s="25"/>
      <c r="AE34" s="25"/>
      <c r="AF34" s="52"/>
      <c r="AG34" s="52"/>
      <c r="AH34" s="52"/>
      <c r="AI34" s="52"/>
      <c r="AJ34" s="25">
        <v>0.82326863559078112</v>
      </c>
      <c r="AK34" s="25">
        <v>0.81702833505933181</v>
      </c>
      <c r="AL34" s="24">
        <v>0.885890846231151</v>
      </c>
    </row>
    <row r="35" spans="1:38" ht="12" customHeight="1" x14ac:dyDescent="0.25">
      <c r="A35" s="14" t="s">
        <v>186</v>
      </c>
      <c r="B35" s="11" t="s">
        <v>187</v>
      </c>
      <c r="C35" s="23">
        <v>1</v>
      </c>
      <c r="D35" s="23">
        <v>0.99389235351864624</v>
      </c>
      <c r="E35" s="23">
        <v>0.99389143777066369</v>
      </c>
      <c r="F35" s="23">
        <v>0.99389784798138403</v>
      </c>
      <c r="G35" s="23">
        <v>0.999999679489464</v>
      </c>
      <c r="H35" s="23">
        <v>0.99389784798138403</v>
      </c>
      <c r="I35" s="23">
        <v>0.998</v>
      </c>
      <c r="J35" s="24">
        <v>0.96799999999999997</v>
      </c>
      <c r="K35" s="24">
        <v>0.96399999999999997</v>
      </c>
      <c r="L35" s="24">
        <v>0.99199999999999999</v>
      </c>
      <c r="M35" s="24">
        <v>0.99045437854619145</v>
      </c>
      <c r="N35" s="25">
        <v>0.99525390445977624</v>
      </c>
      <c r="O35" s="25">
        <v>0.97199999999999998</v>
      </c>
      <c r="P35" s="25">
        <v>0.995</v>
      </c>
      <c r="Q35" s="25">
        <v>0.998</v>
      </c>
      <c r="R35" s="25">
        <v>0.99</v>
      </c>
      <c r="S35" s="25">
        <v>0.996</v>
      </c>
      <c r="T35" s="25">
        <v>0.997</v>
      </c>
      <c r="U35" s="25">
        <v>0.99567797579935702</v>
      </c>
      <c r="V35" s="25">
        <v>0.98120384838816899</v>
      </c>
      <c r="W35" s="25">
        <v>0.97523880750979985</v>
      </c>
      <c r="X35" s="25">
        <v>0.98612437106553297</v>
      </c>
      <c r="Y35" s="25">
        <v>0.99</v>
      </c>
      <c r="Z35" s="25">
        <v>0.96699999999999997</v>
      </c>
      <c r="AA35" s="37">
        <v>0.97799999999999998</v>
      </c>
      <c r="AB35" s="37">
        <v>0.97799999999999998</v>
      </c>
      <c r="AC35" s="37">
        <v>0.97099999999999997</v>
      </c>
      <c r="AD35" s="25">
        <v>1</v>
      </c>
      <c r="AE35" s="25">
        <v>0.998</v>
      </c>
      <c r="AF35" s="52" t="s">
        <v>265</v>
      </c>
      <c r="AG35" s="52">
        <v>1</v>
      </c>
      <c r="AH35" s="52">
        <v>0.99399999999999999</v>
      </c>
      <c r="AI35" s="52">
        <v>0.99399999999999999</v>
      </c>
      <c r="AJ35" s="25">
        <v>0.98574406538881221</v>
      </c>
      <c r="AK35" s="25">
        <v>0.96368769430318502</v>
      </c>
      <c r="AL35" s="24">
        <v>0.96368769430318502</v>
      </c>
    </row>
    <row r="36" spans="1:38" ht="12" customHeight="1" x14ac:dyDescent="0.25">
      <c r="A36" s="14" t="s">
        <v>188</v>
      </c>
      <c r="B36" s="11" t="s">
        <v>189</v>
      </c>
      <c r="C36" s="23">
        <v>1</v>
      </c>
      <c r="D36" s="23">
        <v>0.99513906940473096</v>
      </c>
      <c r="E36" s="23">
        <v>0.99691235044099169</v>
      </c>
      <c r="F36" s="23">
        <v>0.99612738568352521</v>
      </c>
      <c r="G36" s="23">
        <v>0.99999997374299554</v>
      </c>
      <c r="H36" s="23">
        <v>0.99683241373881826</v>
      </c>
      <c r="I36" s="23">
        <v>0.98899999999999999</v>
      </c>
      <c r="J36" s="24">
        <v>0.995</v>
      </c>
      <c r="K36" s="24">
        <v>0.99299999999999999</v>
      </c>
      <c r="L36" s="24">
        <v>0.995</v>
      </c>
      <c r="M36" s="24">
        <v>0.99395238847852474</v>
      </c>
      <c r="N36" s="25">
        <v>0.99570732900139858</v>
      </c>
      <c r="O36" s="25">
        <v>0.998</v>
      </c>
      <c r="P36" s="25">
        <v>0.98899999999999999</v>
      </c>
      <c r="Q36" s="25">
        <v>0.98699999999999999</v>
      </c>
      <c r="R36" s="25">
        <v>0.96699999999999997</v>
      </c>
      <c r="S36" s="25">
        <v>0.98299999999999998</v>
      </c>
      <c r="T36" s="25">
        <v>0.94899999999999995</v>
      </c>
      <c r="U36" s="25">
        <v>0.94677075125688259</v>
      </c>
      <c r="V36" s="25">
        <v>0.95404056499871781</v>
      </c>
      <c r="W36" s="25">
        <v>0.94801495951059922</v>
      </c>
      <c r="X36" s="25">
        <v>0.94232673355381347</v>
      </c>
      <c r="Y36" s="25">
        <v>0.95799999999999996</v>
      </c>
      <c r="Z36" s="25">
        <v>0.96299999999999997</v>
      </c>
      <c r="AA36" s="37">
        <v>0.93300000000000005</v>
      </c>
      <c r="AB36" s="37">
        <v>0.96399999999999997</v>
      </c>
      <c r="AC36" s="37">
        <v>0.95799999999999996</v>
      </c>
      <c r="AD36" s="25">
        <v>0.93797242740872888</v>
      </c>
      <c r="AE36" s="25">
        <v>0.93799999999999994</v>
      </c>
      <c r="AF36" s="52" t="s">
        <v>266</v>
      </c>
      <c r="AG36" s="52">
        <v>0.93619926026714262</v>
      </c>
      <c r="AH36" s="52">
        <v>0.93700000000000006</v>
      </c>
      <c r="AI36" s="52">
        <v>0.92700000000000005</v>
      </c>
      <c r="AJ36" s="25">
        <v>0.99600911859388708</v>
      </c>
      <c r="AK36" s="25">
        <v>1</v>
      </c>
      <c r="AL36" s="24">
        <v>1</v>
      </c>
    </row>
    <row r="37" spans="1:38" ht="12" customHeight="1" x14ac:dyDescent="0.25">
      <c r="A37" s="14" t="s">
        <v>190</v>
      </c>
      <c r="B37" s="11" t="s">
        <v>191</v>
      </c>
      <c r="C37" s="23">
        <v>0.94891924536572703</v>
      </c>
      <c r="D37" s="23">
        <v>0.94820813363071232</v>
      </c>
      <c r="E37" s="23">
        <v>0.93672502583344763</v>
      </c>
      <c r="F37" s="23">
        <v>0.97100665592337987</v>
      </c>
      <c r="G37" s="23">
        <v>0.96852868065443809</v>
      </c>
      <c r="H37" s="23">
        <v>0.96732014403593625</v>
      </c>
      <c r="I37" s="23">
        <v>0.96</v>
      </c>
      <c r="J37" s="24">
        <v>0.98299999999999998</v>
      </c>
      <c r="K37" s="24">
        <v>0.99399999999999999</v>
      </c>
      <c r="L37" s="24">
        <v>0.999</v>
      </c>
      <c r="M37" s="24">
        <v>0.99180804724852611</v>
      </c>
      <c r="N37" s="25">
        <v>0.97277139973094651</v>
      </c>
      <c r="O37" s="25">
        <v>0.95</v>
      </c>
      <c r="P37" s="25">
        <v>0.98399999999999999</v>
      </c>
      <c r="Q37" s="25">
        <v>0.98</v>
      </c>
      <c r="R37" s="25">
        <v>0.97499999999999998</v>
      </c>
      <c r="S37" s="25">
        <v>0.96</v>
      </c>
      <c r="T37" s="25">
        <v>0.96899999999999997</v>
      </c>
      <c r="U37" s="25">
        <v>0.97377128967253479</v>
      </c>
      <c r="V37" s="25">
        <v>0.97299999999999998</v>
      </c>
      <c r="W37" s="25">
        <v>0.85691114383349221</v>
      </c>
      <c r="X37" s="25">
        <v>0.84111405736723921</v>
      </c>
      <c r="Y37" s="25">
        <v>0.875</v>
      </c>
      <c r="Z37" s="25">
        <v>0.91100000000000003</v>
      </c>
      <c r="AA37" s="37">
        <v>0.88400000000000001</v>
      </c>
      <c r="AB37" s="37">
        <v>0.875</v>
      </c>
      <c r="AC37" s="37">
        <v>0.97099999999999997</v>
      </c>
      <c r="AD37" s="25">
        <v>0.9909872125522331</v>
      </c>
      <c r="AE37" s="25">
        <v>0.98599999999999999</v>
      </c>
      <c r="AF37" s="52" t="s">
        <v>267</v>
      </c>
      <c r="AG37" s="52">
        <v>0.98638915642159597</v>
      </c>
      <c r="AH37" s="52">
        <v>0.98599999999999999</v>
      </c>
      <c r="AI37" s="52">
        <v>0.98899999999999999</v>
      </c>
      <c r="AJ37" s="25">
        <v>0.98782299254511208</v>
      </c>
      <c r="AK37" s="25">
        <v>0.98014527226746051</v>
      </c>
      <c r="AL37" s="24">
        <v>0.9784811358526001</v>
      </c>
    </row>
    <row r="38" spans="1:38" ht="12" customHeight="1" x14ac:dyDescent="0.25">
      <c r="A38" s="14" t="s">
        <v>192</v>
      </c>
      <c r="B38" s="11" t="s">
        <v>193</v>
      </c>
      <c r="C38" s="23">
        <v>0.99786159267704599</v>
      </c>
      <c r="D38" s="23">
        <v>1</v>
      </c>
      <c r="E38" s="23">
        <v>0.99347905202123488</v>
      </c>
      <c r="F38" s="23">
        <v>0.98137565685368056</v>
      </c>
      <c r="G38" s="23">
        <v>0.98856908304701008</v>
      </c>
      <c r="H38" s="23">
        <v>0.98585651518217965</v>
      </c>
      <c r="I38" s="23">
        <v>0.98399999999999999</v>
      </c>
      <c r="J38" s="24">
        <v>1</v>
      </c>
      <c r="K38" s="24">
        <v>0.99099999999999999</v>
      </c>
      <c r="L38" s="24">
        <v>0.97599999999999998</v>
      </c>
      <c r="M38" s="24">
        <v>0.98710489944069135</v>
      </c>
      <c r="N38" s="25">
        <v>0.99252404589470256</v>
      </c>
      <c r="O38" s="25">
        <v>0.999</v>
      </c>
      <c r="P38" s="25">
        <v>0.99299999999999999</v>
      </c>
      <c r="Q38" s="25">
        <v>0.98799999999999999</v>
      </c>
      <c r="R38" s="25">
        <v>0.95799999999999996</v>
      </c>
      <c r="S38" s="25">
        <v>0.98099999999999998</v>
      </c>
      <c r="T38" s="25">
        <v>0.95499999999999996</v>
      </c>
      <c r="U38" s="25">
        <v>0.96631880318122254</v>
      </c>
      <c r="V38" s="25">
        <v>0.91365039231475798</v>
      </c>
      <c r="W38" s="25">
        <v>0.97608624887696771</v>
      </c>
      <c r="X38" s="25">
        <v>0.98990247522818708</v>
      </c>
      <c r="Y38" s="25">
        <v>1</v>
      </c>
      <c r="Z38" s="25">
        <v>1</v>
      </c>
      <c r="AA38" s="37">
        <v>0.98799999999999999</v>
      </c>
      <c r="AB38" s="37">
        <v>1</v>
      </c>
      <c r="AC38" s="37">
        <v>0.98599999999999999</v>
      </c>
      <c r="AD38" s="25">
        <v>0.97745147606842442</v>
      </c>
      <c r="AE38" s="25">
        <v>0.99</v>
      </c>
      <c r="AF38" s="52" t="s">
        <v>265</v>
      </c>
      <c r="AG38" s="52">
        <v>0.98952381510119281</v>
      </c>
      <c r="AH38" s="52">
        <v>0.995</v>
      </c>
      <c r="AI38" s="52">
        <v>0.98499999999999999</v>
      </c>
      <c r="AJ38" s="25">
        <v>0.98411603891717858</v>
      </c>
      <c r="AK38" s="25">
        <v>0.98912039024840392</v>
      </c>
      <c r="AL38" s="24">
        <v>0.99295456031047613</v>
      </c>
    </row>
    <row r="39" spans="1:38" ht="12" customHeight="1" x14ac:dyDescent="0.25">
      <c r="A39" s="14" t="s">
        <v>194</v>
      </c>
      <c r="B39" s="11" t="s">
        <v>155</v>
      </c>
      <c r="C39" s="23">
        <v>0.96914644361623348</v>
      </c>
      <c r="D39" s="23">
        <v>0.9737326378833282</v>
      </c>
      <c r="E39" s="23">
        <v>0.99339505401321604</v>
      </c>
      <c r="F39" s="23">
        <v>0.97581326143021818</v>
      </c>
      <c r="G39" s="23">
        <v>0.95948466313811587</v>
      </c>
      <c r="H39" s="23">
        <v>0.96132037396667724</v>
      </c>
      <c r="I39" s="23">
        <v>0.94899999999999995</v>
      </c>
      <c r="J39" s="24">
        <v>0.94899999999999995</v>
      </c>
      <c r="K39" s="24">
        <v>0.96599999999999997</v>
      </c>
      <c r="L39" s="24">
        <v>0.95499999999999996</v>
      </c>
      <c r="M39" s="24">
        <v>0.94439690988428682</v>
      </c>
      <c r="N39" s="25">
        <v>0.94604452843447751</v>
      </c>
      <c r="O39" s="25">
        <v>0.95699999999999996</v>
      </c>
      <c r="P39" s="25">
        <v>0.96</v>
      </c>
      <c r="Q39" s="25">
        <v>0.99399999999999999</v>
      </c>
      <c r="R39" s="25">
        <v>0.99</v>
      </c>
      <c r="S39" s="25">
        <v>0.97399999999999998</v>
      </c>
      <c r="T39" s="25">
        <v>0.96499999999999997</v>
      </c>
      <c r="U39" s="25">
        <v>0.96159576842175232</v>
      </c>
      <c r="V39" s="25">
        <v>0.96159576842175243</v>
      </c>
      <c r="W39" s="25">
        <v>0.97258590645135257</v>
      </c>
      <c r="X39" s="25">
        <v>0.96753730811780958</v>
      </c>
      <c r="Y39" s="25">
        <v>0.96799999999999997</v>
      </c>
      <c r="Z39" s="25">
        <v>0.97099999999999997</v>
      </c>
      <c r="AA39" s="37">
        <v>0.97099999999999997</v>
      </c>
      <c r="AB39" s="37">
        <v>0.97699999999999998</v>
      </c>
      <c r="AC39" s="37">
        <v>0.96899999999999997</v>
      </c>
      <c r="AD39" s="25">
        <v>0.9678582790072694</v>
      </c>
      <c r="AE39" s="25">
        <v>0.97</v>
      </c>
      <c r="AF39" s="52" t="s">
        <v>268</v>
      </c>
      <c r="AG39" s="52">
        <v>0.97893933960599488</v>
      </c>
      <c r="AH39" s="52">
        <v>0.91700000000000004</v>
      </c>
      <c r="AI39" s="52">
        <v>0.89600000000000002</v>
      </c>
      <c r="AJ39" s="25">
        <v>0.93094353615755288</v>
      </c>
      <c r="AK39" s="25">
        <v>0.98570458346260659</v>
      </c>
      <c r="AL39" s="24">
        <v>0.92043261772695972</v>
      </c>
    </row>
    <row r="40" spans="1:38" ht="12" customHeight="1" x14ac:dyDescent="0.25">
      <c r="A40" s="14" t="s">
        <v>195</v>
      </c>
      <c r="B40" s="11" t="s">
        <v>7</v>
      </c>
      <c r="C40" s="23">
        <v>0.97173186323382787</v>
      </c>
      <c r="D40" s="23">
        <v>0.97444580502488987</v>
      </c>
      <c r="E40" s="23">
        <v>0.93837163526675016</v>
      </c>
      <c r="F40" s="23">
        <v>0.96379070243702647</v>
      </c>
      <c r="G40" s="23">
        <v>0.95352001916826912</v>
      </c>
      <c r="H40" s="23">
        <v>0.97141458680652093</v>
      </c>
      <c r="I40" s="23">
        <v>0.94099999999999995</v>
      </c>
      <c r="J40" s="24">
        <v>0.94899999999999995</v>
      </c>
      <c r="K40" s="24">
        <v>0.97</v>
      </c>
      <c r="L40" s="24">
        <v>0.95699999999999996</v>
      </c>
      <c r="M40" s="24">
        <v>0.94911024798531751</v>
      </c>
      <c r="N40" s="25">
        <v>0.96235820221953272</v>
      </c>
      <c r="O40" s="25">
        <v>0.96899999999999997</v>
      </c>
      <c r="P40" s="25">
        <v>0.96599999999999997</v>
      </c>
      <c r="Q40" s="25">
        <v>0.96599999999999997</v>
      </c>
      <c r="R40" s="25">
        <v>0.96199999999999997</v>
      </c>
      <c r="S40" s="25">
        <v>0.93899999999999995</v>
      </c>
      <c r="T40" s="25">
        <v>0.92200000000000004</v>
      </c>
      <c r="U40" s="25">
        <v>0.89835263434942814</v>
      </c>
      <c r="V40" s="25">
        <v>0.92352303416528758</v>
      </c>
      <c r="W40" s="25">
        <v>0.92199369766936867</v>
      </c>
      <c r="X40" s="25">
        <v>0.95870400418559554</v>
      </c>
      <c r="Y40" s="25">
        <v>0.96199999999999997</v>
      </c>
      <c r="Z40" s="25">
        <v>0.97399999999999998</v>
      </c>
      <c r="AA40" s="37">
        <v>0.98</v>
      </c>
      <c r="AB40" s="37">
        <v>0.98</v>
      </c>
      <c r="AC40" s="37">
        <v>0.97299999999999998</v>
      </c>
      <c r="AD40" s="25">
        <v>0.96678174192428967</v>
      </c>
      <c r="AE40" s="25">
        <v>0.98699999999999999</v>
      </c>
      <c r="AF40" s="52" t="s">
        <v>269</v>
      </c>
      <c r="AG40" s="52">
        <v>0.99188147292300299</v>
      </c>
      <c r="AH40" s="52">
        <v>0.99399999999999999</v>
      </c>
      <c r="AI40" s="52">
        <v>0.97</v>
      </c>
      <c r="AJ40" s="25">
        <v>0.98379652177182175</v>
      </c>
      <c r="AK40" s="25">
        <v>0.98695539968689538</v>
      </c>
      <c r="AL40" s="24">
        <v>0.99070088958043345</v>
      </c>
    </row>
    <row r="41" spans="1:38" ht="12" customHeight="1" x14ac:dyDescent="0.25">
      <c r="A41" s="14" t="s">
        <v>196</v>
      </c>
      <c r="B41" s="11" t="s">
        <v>197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/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53">
        <v>0</v>
      </c>
      <c r="AG41" s="53">
        <v>0</v>
      </c>
      <c r="AH41" s="53">
        <v>0</v>
      </c>
      <c r="AI41" s="53">
        <v>0</v>
      </c>
    </row>
    <row r="42" spans="1:38" s="24" customFormat="1" ht="12" customHeight="1" x14ac:dyDescent="0.25">
      <c r="A42" s="28" t="s">
        <v>198</v>
      </c>
      <c r="B42" s="29" t="s">
        <v>8</v>
      </c>
      <c r="C42" s="29">
        <v>0.98356740227780881</v>
      </c>
      <c r="D42" s="29">
        <v>0.98368256086437045</v>
      </c>
      <c r="E42" s="29">
        <v>0.98000479214229674</v>
      </c>
      <c r="F42" s="29">
        <v>0.98543505508566909</v>
      </c>
      <c r="G42" s="29">
        <v>0.98811115266038163</v>
      </c>
      <c r="H42" s="29">
        <v>0.99109836117581784</v>
      </c>
      <c r="I42" s="29">
        <v>0.98599999999999999</v>
      </c>
      <c r="J42" s="29">
        <v>0.98499999999999999</v>
      </c>
      <c r="K42" s="29">
        <v>0.98699999999999999</v>
      </c>
      <c r="L42" s="29">
        <v>0.94899999999999995</v>
      </c>
      <c r="M42" s="29">
        <v>0.94510734434822341</v>
      </c>
      <c r="N42" s="29">
        <v>0.94727940172100444</v>
      </c>
      <c r="O42" s="29">
        <v>0.94299999999999995</v>
      </c>
      <c r="P42" s="29">
        <v>0.95</v>
      </c>
      <c r="Q42" s="29">
        <v>0.94799999999999995</v>
      </c>
      <c r="R42" s="29">
        <v>0.93200000000000005</v>
      </c>
      <c r="S42" s="29">
        <v>0.92800000000000005</v>
      </c>
      <c r="T42" s="29">
        <v>0.88300000000000001</v>
      </c>
      <c r="U42" s="29">
        <v>0.89476299235327827</v>
      </c>
      <c r="V42" s="29">
        <v>0.89900000000000002</v>
      </c>
      <c r="W42" s="29">
        <v>0.89900000000000002</v>
      </c>
      <c r="X42" s="29">
        <v>0.89100000000000001</v>
      </c>
      <c r="Y42" s="29">
        <v>0.91500000000000004</v>
      </c>
      <c r="Z42" s="29">
        <v>0.93100000000000005</v>
      </c>
      <c r="AA42" s="38">
        <v>0.93700000000000006</v>
      </c>
      <c r="AB42" s="38">
        <v>0.93899999999999995</v>
      </c>
      <c r="AC42" s="38">
        <v>0.96799999999999997</v>
      </c>
      <c r="AD42" s="29">
        <v>0.97366635499547383</v>
      </c>
      <c r="AE42" s="29">
        <v>0.98</v>
      </c>
      <c r="AF42" s="29">
        <v>0.98</v>
      </c>
      <c r="AG42" s="29">
        <v>0.97899999999999998</v>
      </c>
      <c r="AH42" s="29">
        <v>0.97599999999999998</v>
      </c>
      <c r="AI42" s="29">
        <v>0.96799999999999997</v>
      </c>
      <c r="AJ42" s="29">
        <v>0.96261177631525729</v>
      </c>
      <c r="AK42" s="29">
        <v>0.96548327100671538</v>
      </c>
      <c r="AL42" s="29">
        <v>0.97721101797605714</v>
      </c>
    </row>
    <row r="44" spans="1:38" ht="12" customHeight="1" x14ac:dyDescent="0.25">
      <c r="B44" s="254" t="s">
        <v>229</v>
      </c>
      <c r="C44" s="33" t="str">
        <f t="shared" ref="C44:AI44" si="4">+C$2</f>
        <v>IQ 17</v>
      </c>
      <c r="D44" s="33" t="str">
        <f t="shared" si="4"/>
        <v>IIQ 17</v>
      </c>
      <c r="E44" s="33" t="str">
        <f t="shared" si="4"/>
        <v>IIIQ 17</v>
      </c>
      <c r="F44" s="33" t="str">
        <f t="shared" si="4"/>
        <v>IVQ 17</v>
      </c>
      <c r="G44" s="33" t="str">
        <f t="shared" si="4"/>
        <v>IQ 18</v>
      </c>
      <c r="H44" s="33" t="str">
        <f t="shared" si="4"/>
        <v>IIQ 18</v>
      </c>
      <c r="I44" s="33" t="str">
        <f t="shared" si="4"/>
        <v>IIIQ 18</v>
      </c>
      <c r="J44" s="33" t="str">
        <f t="shared" si="4"/>
        <v>IVQ 18</v>
      </c>
      <c r="K44" s="33" t="str">
        <f t="shared" si="4"/>
        <v>IQ 19</v>
      </c>
      <c r="L44" s="33" t="str">
        <f t="shared" si="4"/>
        <v>IIQ 19</v>
      </c>
      <c r="M44" s="33" t="str">
        <f t="shared" si="4"/>
        <v>IIIQ 19</v>
      </c>
      <c r="N44" s="33" t="str">
        <f t="shared" si="4"/>
        <v>IVQ 19</v>
      </c>
      <c r="O44" s="33" t="str">
        <f t="shared" si="4"/>
        <v>IQ 20</v>
      </c>
      <c r="P44" s="33" t="str">
        <f t="shared" si="4"/>
        <v>IIQ 20</v>
      </c>
      <c r="Q44" s="33" t="str">
        <f t="shared" si="4"/>
        <v>IIIQ 20</v>
      </c>
      <c r="R44" s="33" t="str">
        <f t="shared" si="4"/>
        <v>IVQ 20</v>
      </c>
      <c r="S44" s="33" t="str">
        <f t="shared" si="4"/>
        <v>IQ 21</v>
      </c>
      <c r="T44" s="33" t="str">
        <f t="shared" si="4"/>
        <v>IIQ 21</v>
      </c>
      <c r="U44" s="33" t="str">
        <f t="shared" si="4"/>
        <v>IIIQ 21</v>
      </c>
      <c r="V44" s="33" t="str">
        <f t="shared" si="4"/>
        <v>IVQ 21</v>
      </c>
      <c r="W44" s="33" t="str">
        <f t="shared" si="4"/>
        <v>IQ 22</v>
      </c>
      <c r="X44" s="33" t="str">
        <f t="shared" si="4"/>
        <v>IIQ 22</v>
      </c>
      <c r="Y44" s="33" t="str">
        <f t="shared" si="4"/>
        <v>IIIQ 22</v>
      </c>
      <c r="Z44" s="33" t="str">
        <f t="shared" si="4"/>
        <v>IVQ 22</v>
      </c>
      <c r="AA44" s="33" t="str">
        <f t="shared" si="4"/>
        <v>IQ 23</v>
      </c>
      <c r="AB44" s="33" t="str">
        <f t="shared" si="4"/>
        <v>IIQ 23</v>
      </c>
      <c r="AC44" s="33" t="str">
        <f t="shared" si="4"/>
        <v>IIIQ 23</v>
      </c>
      <c r="AD44" s="33" t="str">
        <f t="shared" si="4"/>
        <v>IVQ 23</v>
      </c>
      <c r="AE44" s="33" t="str">
        <f t="shared" si="4"/>
        <v>IQ 24</v>
      </c>
      <c r="AF44" s="33" t="str">
        <f t="shared" si="4"/>
        <v>IIQ 24</v>
      </c>
      <c r="AG44" s="33" t="str">
        <f t="shared" si="4"/>
        <v>IIIQ 24</v>
      </c>
      <c r="AH44" s="33" t="str">
        <f t="shared" si="4"/>
        <v>IVQ 24</v>
      </c>
      <c r="AI44" s="33" t="str">
        <f t="shared" si="4"/>
        <v>IQ 25</v>
      </c>
      <c r="AJ44" s="33" t="s">
        <v>347</v>
      </c>
      <c r="AK44" s="33" t="s">
        <v>353</v>
      </c>
      <c r="AL44" s="33" t="str">
        <f t="shared" ref="AL44" si="5">+AL$2</f>
        <v>IVQ 25</v>
      </c>
    </row>
    <row r="45" spans="1:38" ht="12" customHeight="1" x14ac:dyDescent="0.25">
      <c r="B45" s="254"/>
      <c r="C45" s="35">
        <f t="shared" ref="C45:AI45" si="6">+C$3</f>
        <v>42614</v>
      </c>
      <c r="D45" s="35">
        <f t="shared" si="6"/>
        <v>42705</v>
      </c>
      <c r="E45" s="35">
        <f t="shared" si="6"/>
        <v>42795</v>
      </c>
      <c r="F45" s="35">
        <f t="shared" si="6"/>
        <v>42887</v>
      </c>
      <c r="G45" s="35">
        <f t="shared" si="6"/>
        <v>42979</v>
      </c>
      <c r="H45" s="35">
        <f t="shared" si="6"/>
        <v>43070</v>
      </c>
      <c r="I45" s="35">
        <f t="shared" si="6"/>
        <v>43160</v>
      </c>
      <c r="J45" s="35">
        <f t="shared" si="6"/>
        <v>43252</v>
      </c>
      <c r="K45" s="35">
        <f t="shared" si="6"/>
        <v>43344</v>
      </c>
      <c r="L45" s="35">
        <f t="shared" si="6"/>
        <v>43435</v>
      </c>
      <c r="M45" s="35">
        <f t="shared" si="6"/>
        <v>43525</v>
      </c>
      <c r="N45" s="35">
        <f t="shared" si="6"/>
        <v>43617</v>
      </c>
      <c r="O45" s="35">
        <f t="shared" si="6"/>
        <v>43709</v>
      </c>
      <c r="P45" s="35">
        <f t="shared" si="6"/>
        <v>43800</v>
      </c>
      <c r="Q45" s="35">
        <f t="shared" si="6"/>
        <v>43891</v>
      </c>
      <c r="R45" s="35">
        <f t="shared" si="6"/>
        <v>43983</v>
      </c>
      <c r="S45" s="35">
        <f t="shared" si="6"/>
        <v>44075</v>
      </c>
      <c r="T45" s="35">
        <f t="shared" si="6"/>
        <v>44166</v>
      </c>
      <c r="U45" s="35">
        <f t="shared" si="6"/>
        <v>44256</v>
      </c>
      <c r="V45" s="35">
        <f t="shared" si="6"/>
        <v>44348</v>
      </c>
      <c r="W45" s="35">
        <f t="shared" si="6"/>
        <v>44440</v>
      </c>
      <c r="X45" s="35">
        <f t="shared" si="6"/>
        <v>44440</v>
      </c>
      <c r="Y45" s="35">
        <f t="shared" si="6"/>
        <v>44621</v>
      </c>
      <c r="Z45" s="35">
        <f t="shared" si="6"/>
        <v>44742</v>
      </c>
      <c r="AA45" s="35">
        <f t="shared" si="6"/>
        <v>44834</v>
      </c>
      <c r="AB45" s="35">
        <f t="shared" si="6"/>
        <v>44926</v>
      </c>
      <c r="AC45" s="35">
        <f t="shared" si="6"/>
        <v>45016</v>
      </c>
      <c r="AD45" s="35">
        <f t="shared" si="6"/>
        <v>45107</v>
      </c>
      <c r="AE45" s="35">
        <f t="shared" si="6"/>
        <v>45199</v>
      </c>
      <c r="AF45" s="35">
        <f t="shared" si="6"/>
        <v>45291</v>
      </c>
      <c r="AG45" s="35">
        <f t="shared" si="6"/>
        <v>45382</v>
      </c>
      <c r="AH45" s="35">
        <f t="shared" si="6"/>
        <v>45473</v>
      </c>
      <c r="AI45" s="35">
        <f t="shared" si="6"/>
        <v>45536</v>
      </c>
      <c r="AJ45" s="35">
        <v>45627</v>
      </c>
      <c r="AK45" s="35">
        <v>45747</v>
      </c>
      <c r="AL45" s="35">
        <f t="shared" ref="AL45" si="7">+AL$3</f>
        <v>45838</v>
      </c>
    </row>
    <row r="46" spans="1:38" ht="12" customHeight="1" x14ac:dyDescent="0.25">
      <c r="A46" s="14" t="s">
        <v>174</v>
      </c>
      <c r="B46" s="11" t="s">
        <v>0</v>
      </c>
      <c r="C46" s="15">
        <v>143</v>
      </c>
      <c r="D46" s="15">
        <v>144</v>
      </c>
      <c r="E46" s="15">
        <v>143</v>
      </c>
      <c r="F46" s="15">
        <v>143</v>
      </c>
      <c r="G46" s="15">
        <v>143</v>
      </c>
      <c r="H46" s="15">
        <v>138</v>
      </c>
      <c r="I46" s="15">
        <v>136</v>
      </c>
      <c r="J46" s="16">
        <v>136</v>
      </c>
      <c r="K46" s="16">
        <v>137</v>
      </c>
      <c r="L46" s="16">
        <v>136</v>
      </c>
      <c r="M46" s="16">
        <v>135</v>
      </c>
      <c r="N46" s="16">
        <v>134</v>
      </c>
      <c r="O46" s="16">
        <v>135</v>
      </c>
      <c r="P46" s="16">
        <v>136</v>
      </c>
      <c r="Q46" s="16">
        <v>136</v>
      </c>
      <c r="R46" s="16">
        <v>136</v>
      </c>
      <c r="S46" s="16">
        <v>136</v>
      </c>
      <c r="T46" s="16">
        <v>135</v>
      </c>
      <c r="U46" s="16">
        <v>132</v>
      </c>
      <c r="V46" s="16">
        <v>132</v>
      </c>
      <c r="W46" s="16">
        <v>133</v>
      </c>
      <c r="X46" s="16">
        <v>144</v>
      </c>
      <c r="Y46" s="16">
        <v>145</v>
      </c>
      <c r="Z46" s="16">
        <v>142</v>
      </c>
      <c r="AA46" s="16">
        <v>142</v>
      </c>
      <c r="AB46" s="16">
        <v>140</v>
      </c>
      <c r="AC46" s="16">
        <v>141</v>
      </c>
      <c r="AD46" s="16">
        <v>141</v>
      </c>
      <c r="AE46" s="16">
        <v>141</v>
      </c>
      <c r="AF46" s="16">
        <v>141</v>
      </c>
      <c r="AG46" s="16">
        <v>140</v>
      </c>
      <c r="AH46" s="16">
        <v>140</v>
      </c>
      <c r="AI46" s="16">
        <v>139</v>
      </c>
      <c r="AJ46" s="11">
        <v>139</v>
      </c>
      <c r="AK46" s="16">
        <v>139</v>
      </c>
      <c r="AL46" s="16">
        <v>139</v>
      </c>
    </row>
    <row r="47" spans="1:38" ht="12" customHeight="1" x14ac:dyDescent="0.25">
      <c r="A47" s="14" t="s">
        <v>175</v>
      </c>
      <c r="B47" s="11" t="s">
        <v>176</v>
      </c>
      <c r="C47" s="15">
        <v>171</v>
      </c>
      <c r="D47" s="15">
        <v>172</v>
      </c>
      <c r="E47" s="15">
        <v>171</v>
      </c>
      <c r="F47" s="15">
        <v>171</v>
      </c>
      <c r="G47" s="15">
        <v>171</v>
      </c>
      <c r="H47" s="15">
        <v>171</v>
      </c>
      <c r="I47" s="15">
        <v>171</v>
      </c>
      <c r="J47" s="16">
        <v>170</v>
      </c>
      <c r="K47" s="16">
        <v>171</v>
      </c>
      <c r="L47" s="16">
        <v>171</v>
      </c>
      <c r="M47" s="16">
        <v>168</v>
      </c>
      <c r="N47" s="16">
        <v>166</v>
      </c>
      <c r="O47" s="16">
        <v>165</v>
      </c>
      <c r="P47" s="16">
        <v>164</v>
      </c>
      <c r="Q47" s="16">
        <v>164</v>
      </c>
      <c r="R47" s="16">
        <v>164</v>
      </c>
      <c r="S47" s="16">
        <v>163</v>
      </c>
      <c r="T47" s="16">
        <v>162</v>
      </c>
      <c r="U47" s="16">
        <v>162</v>
      </c>
      <c r="V47" s="16">
        <v>162</v>
      </c>
      <c r="W47" s="16">
        <v>159</v>
      </c>
      <c r="X47" s="16">
        <v>159</v>
      </c>
      <c r="Y47" s="16">
        <v>158</v>
      </c>
      <c r="Z47" s="16">
        <v>159</v>
      </c>
      <c r="AA47" s="16">
        <v>162</v>
      </c>
      <c r="AB47" s="16">
        <v>160</v>
      </c>
      <c r="AC47" s="16">
        <v>162</v>
      </c>
      <c r="AD47" s="16">
        <v>157</v>
      </c>
      <c r="AE47" s="16">
        <v>156</v>
      </c>
      <c r="AF47" s="16">
        <v>156</v>
      </c>
      <c r="AG47" s="16">
        <v>152</v>
      </c>
      <c r="AH47" s="16">
        <v>151</v>
      </c>
      <c r="AI47" s="16">
        <v>152</v>
      </c>
      <c r="AJ47" s="11">
        <v>152</v>
      </c>
      <c r="AK47" s="16">
        <v>152</v>
      </c>
      <c r="AL47" s="16">
        <v>153</v>
      </c>
    </row>
    <row r="48" spans="1:38" ht="12" customHeight="1" x14ac:dyDescent="0.25">
      <c r="A48" s="14" t="s">
        <v>177</v>
      </c>
      <c r="B48" s="11" t="s">
        <v>1</v>
      </c>
      <c r="C48" s="15">
        <v>135</v>
      </c>
      <c r="D48" s="15">
        <v>136</v>
      </c>
      <c r="E48" s="15">
        <v>136</v>
      </c>
      <c r="F48" s="15">
        <v>136</v>
      </c>
      <c r="G48" s="15">
        <v>135</v>
      </c>
      <c r="H48" s="15">
        <v>134</v>
      </c>
      <c r="I48" s="15">
        <v>131</v>
      </c>
      <c r="J48" s="16">
        <v>132</v>
      </c>
      <c r="K48" s="16">
        <v>132</v>
      </c>
      <c r="L48" s="16">
        <v>131</v>
      </c>
      <c r="M48" s="16">
        <v>131</v>
      </c>
      <c r="N48" s="16">
        <v>129</v>
      </c>
      <c r="O48" s="16">
        <v>127</v>
      </c>
      <c r="P48" s="16">
        <v>129</v>
      </c>
      <c r="Q48" s="16">
        <v>127</v>
      </c>
      <c r="R48" s="16">
        <v>125</v>
      </c>
      <c r="S48" s="16">
        <v>126</v>
      </c>
      <c r="T48" s="16">
        <v>126</v>
      </c>
      <c r="U48" s="16">
        <v>128</v>
      </c>
      <c r="V48" s="16">
        <v>126</v>
      </c>
      <c r="W48" s="16">
        <v>125</v>
      </c>
      <c r="X48" s="16">
        <v>123</v>
      </c>
      <c r="Y48" s="16">
        <v>124</v>
      </c>
      <c r="Z48" s="16">
        <v>123</v>
      </c>
      <c r="AA48" s="16">
        <v>124</v>
      </c>
      <c r="AB48" s="16">
        <v>124</v>
      </c>
      <c r="AC48" s="16">
        <v>123</v>
      </c>
      <c r="AD48" s="16">
        <v>122</v>
      </c>
      <c r="AE48" s="16">
        <v>121</v>
      </c>
      <c r="AF48" s="16">
        <v>121</v>
      </c>
      <c r="AG48" s="16">
        <v>119</v>
      </c>
      <c r="AH48" s="16">
        <v>119</v>
      </c>
      <c r="AI48" s="16">
        <v>119</v>
      </c>
      <c r="AJ48" s="11">
        <v>119</v>
      </c>
      <c r="AK48" s="16">
        <v>120</v>
      </c>
      <c r="AL48" s="16">
        <v>121</v>
      </c>
    </row>
    <row r="49" spans="1:38" ht="12" customHeight="1" x14ac:dyDescent="0.25">
      <c r="A49" s="14" t="s">
        <v>178</v>
      </c>
      <c r="B49" s="11" t="s">
        <v>2</v>
      </c>
      <c r="C49" s="15">
        <v>111</v>
      </c>
      <c r="D49" s="15">
        <v>113</v>
      </c>
      <c r="E49" s="15">
        <v>113</v>
      </c>
      <c r="F49" s="15">
        <v>113</v>
      </c>
      <c r="G49" s="15">
        <v>113</v>
      </c>
      <c r="H49" s="15">
        <v>114</v>
      </c>
      <c r="I49" s="15">
        <v>114</v>
      </c>
      <c r="J49" s="16">
        <v>114</v>
      </c>
      <c r="K49" s="16">
        <v>115</v>
      </c>
      <c r="L49" s="16">
        <v>114</v>
      </c>
      <c r="M49" s="16">
        <v>114</v>
      </c>
      <c r="N49" s="16">
        <v>114</v>
      </c>
      <c r="O49" s="16">
        <v>114</v>
      </c>
      <c r="P49" s="16">
        <v>114</v>
      </c>
      <c r="Q49" s="16">
        <v>114</v>
      </c>
      <c r="R49" s="16">
        <v>114</v>
      </c>
      <c r="S49" s="16">
        <v>114</v>
      </c>
      <c r="T49" s="16">
        <v>112</v>
      </c>
      <c r="U49" s="16">
        <v>112</v>
      </c>
      <c r="V49" s="16">
        <v>112</v>
      </c>
      <c r="W49" s="16">
        <v>112</v>
      </c>
      <c r="X49" s="16">
        <v>114</v>
      </c>
      <c r="Y49" s="16">
        <v>112</v>
      </c>
      <c r="Z49" s="16">
        <v>110</v>
      </c>
      <c r="AA49" s="16">
        <v>112</v>
      </c>
      <c r="AB49" s="16">
        <v>111</v>
      </c>
      <c r="AC49" s="16">
        <v>112</v>
      </c>
      <c r="AD49" s="16">
        <v>107</v>
      </c>
      <c r="AE49" s="16">
        <v>107</v>
      </c>
      <c r="AF49" s="16">
        <v>107</v>
      </c>
      <c r="AG49" s="16">
        <v>107</v>
      </c>
      <c r="AH49" s="16">
        <v>107</v>
      </c>
      <c r="AI49" s="16">
        <v>107</v>
      </c>
      <c r="AJ49" s="11">
        <v>107</v>
      </c>
      <c r="AK49" s="16">
        <v>106</v>
      </c>
      <c r="AL49" s="16">
        <v>106</v>
      </c>
    </row>
    <row r="50" spans="1:38" ht="12" customHeight="1" x14ac:dyDescent="0.25">
      <c r="A50" s="14" t="s">
        <v>179</v>
      </c>
      <c r="B50" s="11" t="s">
        <v>3</v>
      </c>
      <c r="C50" s="15">
        <v>83</v>
      </c>
      <c r="D50" s="15">
        <v>90</v>
      </c>
      <c r="E50" s="15">
        <v>91</v>
      </c>
      <c r="F50" s="15">
        <v>91</v>
      </c>
      <c r="G50" s="15">
        <v>91</v>
      </c>
      <c r="H50" s="15">
        <v>92</v>
      </c>
      <c r="I50" s="15">
        <v>87</v>
      </c>
      <c r="J50" s="16">
        <v>86</v>
      </c>
      <c r="K50" s="16">
        <v>86</v>
      </c>
      <c r="L50" s="16">
        <v>86</v>
      </c>
      <c r="M50" s="16">
        <v>86</v>
      </c>
      <c r="N50" s="16">
        <v>85</v>
      </c>
      <c r="O50" s="16">
        <v>89</v>
      </c>
      <c r="P50" s="16">
        <v>89</v>
      </c>
      <c r="Q50" s="16">
        <v>89</v>
      </c>
      <c r="R50" s="16">
        <v>89</v>
      </c>
      <c r="S50" s="16">
        <v>89</v>
      </c>
      <c r="T50" s="16">
        <v>89</v>
      </c>
      <c r="U50" s="16">
        <v>89</v>
      </c>
      <c r="V50" s="16">
        <v>89</v>
      </c>
      <c r="W50" s="16">
        <v>89</v>
      </c>
      <c r="X50" s="16">
        <v>90</v>
      </c>
      <c r="Y50" s="16">
        <v>89</v>
      </c>
      <c r="Z50" s="16">
        <v>90</v>
      </c>
      <c r="AA50" s="16">
        <v>90</v>
      </c>
      <c r="AB50" s="16">
        <v>91</v>
      </c>
      <c r="AC50" s="16">
        <v>91</v>
      </c>
      <c r="AD50" s="16">
        <v>90</v>
      </c>
      <c r="AE50" s="16">
        <v>90</v>
      </c>
      <c r="AF50" s="16">
        <v>90</v>
      </c>
      <c r="AG50" s="16">
        <v>90</v>
      </c>
      <c r="AH50" s="16">
        <v>90</v>
      </c>
      <c r="AI50" s="16">
        <v>90</v>
      </c>
      <c r="AJ50" s="11">
        <v>90</v>
      </c>
      <c r="AK50" s="16">
        <v>89</v>
      </c>
      <c r="AL50" s="16">
        <v>89</v>
      </c>
    </row>
    <row r="51" spans="1:38" ht="12" customHeight="1" x14ac:dyDescent="0.25">
      <c r="A51" s="14" t="s">
        <v>180</v>
      </c>
      <c r="B51" s="11" t="s">
        <v>181</v>
      </c>
      <c r="C51" s="15">
        <v>62</v>
      </c>
      <c r="D51" s="15">
        <v>63</v>
      </c>
      <c r="E51" s="15">
        <v>59</v>
      </c>
      <c r="F51" s="15">
        <v>61</v>
      </c>
      <c r="G51" s="15">
        <v>61</v>
      </c>
      <c r="H51" s="15">
        <v>61</v>
      </c>
      <c r="I51" s="15">
        <v>62</v>
      </c>
      <c r="J51" s="16">
        <v>62</v>
      </c>
      <c r="K51" s="16">
        <v>62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/>
      <c r="AK51" s="16"/>
      <c r="AL51" s="16"/>
    </row>
    <row r="52" spans="1:38" ht="12" customHeight="1" x14ac:dyDescent="0.25">
      <c r="A52" s="14" t="s">
        <v>182</v>
      </c>
      <c r="B52" s="11" t="s">
        <v>183</v>
      </c>
      <c r="C52" s="15">
        <v>151</v>
      </c>
      <c r="D52" s="15">
        <v>159</v>
      </c>
      <c r="E52" s="15">
        <v>158</v>
      </c>
      <c r="F52" s="15">
        <v>158</v>
      </c>
      <c r="G52" s="15">
        <v>158</v>
      </c>
      <c r="H52" s="15">
        <v>156</v>
      </c>
      <c r="I52" s="15">
        <v>157</v>
      </c>
      <c r="J52" s="16">
        <v>157</v>
      </c>
      <c r="K52" s="16">
        <v>157</v>
      </c>
      <c r="L52" s="16">
        <v>157</v>
      </c>
      <c r="M52" s="16">
        <v>156</v>
      </c>
      <c r="N52" s="16">
        <v>169</v>
      </c>
      <c r="O52" s="16">
        <v>155</v>
      </c>
      <c r="P52" s="16">
        <v>167</v>
      </c>
      <c r="Q52" s="16">
        <v>167</v>
      </c>
      <c r="R52" s="16">
        <v>167</v>
      </c>
      <c r="S52" s="16">
        <v>164</v>
      </c>
      <c r="T52" s="16">
        <v>166</v>
      </c>
      <c r="U52" s="16">
        <v>163</v>
      </c>
      <c r="V52" s="16">
        <v>164</v>
      </c>
      <c r="W52" s="16">
        <v>164</v>
      </c>
      <c r="X52" s="16">
        <v>163</v>
      </c>
      <c r="Y52" s="16">
        <v>163</v>
      </c>
      <c r="Z52" s="16">
        <v>163</v>
      </c>
      <c r="AA52" s="16">
        <v>165</v>
      </c>
      <c r="AB52" s="16">
        <v>163</v>
      </c>
      <c r="AC52" s="16">
        <v>162</v>
      </c>
      <c r="AD52" s="16">
        <v>163</v>
      </c>
      <c r="AE52" s="16">
        <v>162</v>
      </c>
      <c r="AF52" s="16">
        <v>162</v>
      </c>
      <c r="AG52" s="16">
        <v>162</v>
      </c>
      <c r="AH52" s="16">
        <v>162</v>
      </c>
      <c r="AI52" s="16">
        <v>160</v>
      </c>
      <c r="AJ52" s="246">
        <v>161</v>
      </c>
      <c r="AK52" s="16">
        <v>161</v>
      </c>
      <c r="AL52" s="16">
        <v>159</v>
      </c>
    </row>
    <row r="53" spans="1:38" ht="12" customHeight="1" x14ac:dyDescent="0.25">
      <c r="A53" s="14" t="s">
        <v>184</v>
      </c>
      <c r="B53" s="11" t="s">
        <v>5</v>
      </c>
      <c r="C53" s="15">
        <v>78</v>
      </c>
      <c r="D53" s="15">
        <v>78</v>
      </c>
      <c r="E53" s="15">
        <v>79</v>
      </c>
      <c r="F53" s="15">
        <v>79</v>
      </c>
      <c r="G53" s="15">
        <v>79</v>
      </c>
      <c r="H53" s="15">
        <v>79</v>
      </c>
      <c r="I53" s="15">
        <v>79</v>
      </c>
      <c r="J53" s="16">
        <v>79</v>
      </c>
      <c r="K53" s="16">
        <v>80</v>
      </c>
      <c r="L53" s="16">
        <v>79</v>
      </c>
      <c r="M53" s="16">
        <v>79</v>
      </c>
      <c r="N53" s="16">
        <v>79</v>
      </c>
      <c r="O53" s="16">
        <v>79</v>
      </c>
      <c r="P53" s="16">
        <v>79</v>
      </c>
      <c r="Q53" s="16">
        <v>79</v>
      </c>
      <c r="R53" s="16">
        <v>79</v>
      </c>
      <c r="S53" s="16">
        <v>79</v>
      </c>
      <c r="T53" s="16">
        <v>79</v>
      </c>
      <c r="U53" s="16">
        <v>78</v>
      </c>
      <c r="V53" s="16">
        <v>78</v>
      </c>
      <c r="W53" s="16">
        <v>78</v>
      </c>
      <c r="X53" s="16">
        <v>75</v>
      </c>
      <c r="Y53" s="16">
        <v>78</v>
      </c>
      <c r="Z53" s="16">
        <v>74</v>
      </c>
      <c r="AA53" s="16">
        <v>74</v>
      </c>
      <c r="AB53" s="16">
        <v>73</v>
      </c>
      <c r="AC53" s="16">
        <v>74</v>
      </c>
      <c r="AD53" s="16">
        <v>74</v>
      </c>
      <c r="AE53" s="16">
        <v>74</v>
      </c>
      <c r="AF53" s="16">
        <v>74</v>
      </c>
      <c r="AG53" s="16">
        <v>74</v>
      </c>
      <c r="AH53" s="16">
        <v>73</v>
      </c>
      <c r="AI53" s="16">
        <v>73</v>
      </c>
      <c r="AJ53" s="11">
        <v>73</v>
      </c>
      <c r="AK53" s="16">
        <v>73</v>
      </c>
      <c r="AL53" s="16">
        <v>72</v>
      </c>
    </row>
    <row r="54" spans="1:38" ht="12" customHeight="1" x14ac:dyDescent="0.25">
      <c r="A54" s="14" t="s">
        <v>185</v>
      </c>
      <c r="B54" s="11" t="s">
        <v>6</v>
      </c>
      <c r="C54" s="15">
        <v>63</v>
      </c>
      <c r="D54" s="15">
        <v>66</v>
      </c>
      <c r="E54" s="15">
        <v>67</v>
      </c>
      <c r="F54" s="15">
        <v>67</v>
      </c>
      <c r="G54" s="15">
        <v>67</v>
      </c>
      <c r="H54" s="15">
        <v>69</v>
      </c>
      <c r="I54" s="15">
        <v>69</v>
      </c>
      <c r="J54" s="16">
        <v>68</v>
      </c>
      <c r="K54" s="16">
        <v>68</v>
      </c>
      <c r="L54" s="16">
        <v>68</v>
      </c>
      <c r="M54" s="16">
        <v>65</v>
      </c>
      <c r="N54" s="16">
        <v>65</v>
      </c>
      <c r="O54" s="16">
        <v>65</v>
      </c>
      <c r="P54" s="16">
        <v>65</v>
      </c>
      <c r="Q54" s="16">
        <v>65</v>
      </c>
      <c r="R54" s="16">
        <v>65</v>
      </c>
      <c r="S54" s="16">
        <v>65</v>
      </c>
      <c r="T54" s="16">
        <v>65</v>
      </c>
      <c r="U54" s="16">
        <v>65</v>
      </c>
      <c r="V54" s="16">
        <v>65</v>
      </c>
      <c r="W54" s="16">
        <v>65</v>
      </c>
      <c r="X54" s="16">
        <v>64</v>
      </c>
      <c r="Y54" s="16">
        <v>64</v>
      </c>
      <c r="Z54" s="16">
        <v>64</v>
      </c>
      <c r="AA54" s="16">
        <v>64</v>
      </c>
      <c r="AB54" s="16">
        <v>67</v>
      </c>
      <c r="AC54" s="16">
        <v>67</v>
      </c>
      <c r="AD54" s="16">
        <v>63</v>
      </c>
      <c r="AE54" s="16">
        <v>63</v>
      </c>
      <c r="AF54" s="16">
        <v>63</v>
      </c>
      <c r="AG54" s="16">
        <v>63</v>
      </c>
      <c r="AH54" s="16">
        <v>63</v>
      </c>
      <c r="AI54" s="16">
        <v>63</v>
      </c>
      <c r="AJ54" s="11">
        <v>62</v>
      </c>
      <c r="AK54" s="16">
        <v>62</v>
      </c>
      <c r="AL54" s="16">
        <v>62</v>
      </c>
    </row>
    <row r="55" spans="1:38" ht="12" customHeight="1" x14ac:dyDescent="0.25">
      <c r="A55" s="14"/>
      <c r="B55" s="11" t="s">
        <v>346</v>
      </c>
      <c r="C55" s="15"/>
      <c r="D55" s="15"/>
      <c r="E55" s="15"/>
      <c r="F55" s="15"/>
      <c r="G55" s="15"/>
      <c r="H55" s="15"/>
      <c r="I55" s="1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1">
        <v>86</v>
      </c>
      <c r="AK55" s="16">
        <v>86</v>
      </c>
      <c r="AL55" s="16">
        <v>85</v>
      </c>
    </row>
    <row r="56" spans="1:38" ht="12" customHeight="1" x14ac:dyDescent="0.25">
      <c r="A56" s="14" t="s">
        <v>186</v>
      </c>
      <c r="B56" s="11" t="s">
        <v>187</v>
      </c>
      <c r="C56" s="15">
        <v>89</v>
      </c>
      <c r="D56" s="15">
        <v>90</v>
      </c>
      <c r="E56" s="15">
        <v>90</v>
      </c>
      <c r="F56" s="15">
        <v>90</v>
      </c>
      <c r="G56" s="15">
        <v>90</v>
      </c>
      <c r="H56" s="15">
        <v>90</v>
      </c>
      <c r="I56" s="15">
        <v>90</v>
      </c>
      <c r="J56" s="16">
        <v>88</v>
      </c>
      <c r="K56" s="16">
        <v>87</v>
      </c>
      <c r="L56" s="16">
        <v>87</v>
      </c>
      <c r="M56" s="16">
        <v>87</v>
      </c>
      <c r="N56" s="16">
        <v>86</v>
      </c>
      <c r="O56" s="16">
        <v>86</v>
      </c>
      <c r="P56" s="16">
        <v>86</v>
      </c>
      <c r="Q56" s="16">
        <v>85</v>
      </c>
      <c r="R56" s="16">
        <v>85</v>
      </c>
      <c r="S56" s="16">
        <v>85</v>
      </c>
      <c r="T56" s="16">
        <v>85</v>
      </c>
      <c r="U56" s="16">
        <v>85</v>
      </c>
      <c r="V56" s="16">
        <v>84</v>
      </c>
      <c r="W56" s="16">
        <v>84</v>
      </c>
      <c r="X56" s="16">
        <v>84</v>
      </c>
      <c r="Y56" s="16">
        <v>84</v>
      </c>
      <c r="Z56" s="16">
        <v>84</v>
      </c>
      <c r="AA56" s="16">
        <v>85</v>
      </c>
      <c r="AB56" s="16">
        <v>85</v>
      </c>
      <c r="AC56" s="16">
        <v>85</v>
      </c>
      <c r="AD56" s="16">
        <v>84</v>
      </c>
      <c r="AE56" s="16">
        <v>84</v>
      </c>
      <c r="AF56" s="16">
        <v>83</v>
      </c>
      <c r="AG56" s="16">
        <v>83</v>
      </c>
      <c r="AH56" s="16">
        <v>83</v>
      </c>
      <c r="AI56" s="16">
        <v>83</v>
      </c>
      <c r="AJ56" s="11">
        <v>83</v>
      </c>
      <c r="AK56" s="16">
        <v>83</v>
      </c>
      <c r="AL56" s="16">
        <v>83</v>
      </c>
    </row>
    <row r="57" spans="1:38" ht="12" customHeight="1" x14ac:dyDescent="0.25">
      <c r="A57" s="14" t="s">
        <v>188</v>
      </c>
      <c r="B57" s="11" t="s">
        <v>189</v>
      </c>
      <c r="C57" s="15">
        <v>144</v>
      </c>
      <c r="D57" s="15">
        <v>149</v>
      </c>
      <c r="E57" s="15">
        <v>150</v>
      </c>
      <c r="F57" s="15">
        <v>150</v>
      </c>
      <c r="G57" s="15">
        <v>150</v>
      </c>
      <c r="H57" s="15">
        <v>149</v>
      </c>
      <c r="I57" s="15">
        <v>141</v>
      </c>
      <c r="J57" s="16">
        <v>141</v>
      </c>
      <c r="K57" s="16">
        <v>140</v>
      </c>
      <c r="L57" s="16">
        <v>140</v>
      </c>
      <c r="M57" s="16">
        <v>140</v>
      </c>
      <c r="N57" s="16">
        <v>140</v>
      </c>
      <c r="O57" s="16">
        <v>141</v>
      </c>
      <c r="P57" s="16">
        <v>141</v>
      </c>
      <c r="Q57" s="16">
        <v>141</v>
      </c>
      <c r="R57" s="16">
        <v>142</v>
      </c>
      <c r="S57" s="16">
        <v>140</v>
      </c>
      <c r="T57" s="16">
        <v>139</v>
      </c>
      <c r="U57" s="16">
        <v>139</v>
      </c>
      <c r="V57" s="16">
        <v>138</v>
      </c>
      <c r="W57" s="16">
        <v>138</v>
      </c>
      <c r="X57" s="16">
        <v>136</v>
      </c>
      <c r="Y57" s="16">
        <v>136</v>
      </c>
      <c r="Z57" s="16">
        <v>135</v>
      </c>
      <c r="AA57" s="16">
        <v>136</v>
      </c>
      <c r="AB57" s="16">
        <v>136</v>
      </c>
      <c r="AC57" s="16">
        <v>137</v>
      </c>
      <c r="AD57" s="16">
        <v>131</v>
      </c>
      <c r="AE57" s="16">
        <v>132</v>
      </c>
      <c r="AF57" s="16">
        <v>132</v>
      </c>
      <c r="AG57" s="16">
        <v>132</v>
      </c>
      <c r="AH57" s="16">
        <v>130</v>
      </c>
      <c r="AI57" s="16">
        <v>131</v>
      </c>
      <c r="AJ57" s="11">
        <v>130</v>
      </c>
      <c r="AK57" s="16">
        <v>131</v>
      </c>
      <c r="AL57" s="16">
        <v>128</v>
      </c>
    </row>
    <row r="58" spans="1:38" ht="12" customHeight="1" x14ac:dyDescent="0.25">
      <c r="A58" s="14" t="s">
        <v>190</v>
      </c>
      <c r="B58" s="11" t="s">
        <v>191</v>
      </c>
      <c r="C58" s="15">
        <v>140</v>
      </c>
      <c r="D58" s="15">
        <v>141</v>
      </c>
      <c r="E58" s="15">
        <v>142</v>
      </c>
      <c r="F58" s="15">
        <v>142</v>
      </c>
      <c r="G58" s="15">
        <v>142</v>
      </c>
      <c r="H58" s="15">
        <v>141</v>
      </c>
      <c r="I58" s="15">
        <v>141</v>
      </c>
      <c r="J58" s="16">
        <v>141</v>
      </c>
      <c r="K58" s="16">
        <v>141</v>
      </c>
      <c r="L58" s="16">
        <v>141</v>
      </c>
      <c r="M58" s="16">
        <v>140</v>
      </c>
      <c r="N58" s="16">
        <v>130</v>
      </c>
      <c r="O58" s="16">
        <v>127</v>
      </c>
      <c r="P58" s="16">
        <v>129</v>
      </c>
      <c r="Q58" s="16">
        <v>128</v>
      </c>
      <c r="R58" s="16">
        <v>129</v>
      </c>
      <c r="S58" s="16">
        <v>127</v>
      </c>
      <c r="T58" s="16">
        <v>127</v>
      </c>
      <c r="U58" s="16">
        <v>129</v>
      </c>
      <c r="V58" s="16">
        <v>129</v>
      </c>
      <c r="W58" s="16">
        <v>131</v>
      </c>
      <c r="X58" s="16">
        <v>129</v>
      </c>
      <c r="Y58" s="16">
        <v>130</v>
      </c>
      <c r="Z58" s="16">
        <v>127</v>
      </c>
      <c r="AA58" s="16">
        <v>127</v>
      </c>
      <c r="AB58" s="16">
        <v>128</v>
      </c>
      <c r="AC58" s="16">
        <v>127</v>
      </c>
      <c r="AD58" s="16">
        <v>124</v>
      </c>
      <c r="AE58" s="16">
        <v>120</v>
      </c>
      <c r="AF58" s="16">
        <v>119</v>
      </c>
      <c r="AG58" s="16">
        <v>119</v>
      </c>
      <c r="AH58" s="16">
        <v>118</v>
      </c>
      <c r="AI58" s="16">
        <v>117</v>
      </c>
      <c r="AJ58" s="11">
        <v>117</v>
      </c>
      <c r="AK58" s="16">
        <v>117</v>
      </c>
      <c r="AL58" s="16">
        <v>117</v>
      </c>
    </row>
    <row r="59" spans="1:38" ht="12" customHeight="1" x14ac:dyDescent="0.25">
      <c r="A59" s="14" t="s">
        <v>192</v>
      </c>
      <c r="B59" s="11" t="s">
        <v>193</v>
      </c>
      <c r="C59" s="15">
        <v>109</v>
      </c>
      <c r="D59" s="15">
        <v>109</v>
      </c>
      <c r="E59" s="15">
        <v>108</v>
      </c>
      <c r="F59" s="15">
        <v>108</v>
      </c>
      <c r="G59" s="15">
        <v>108</v>
      </c>
      <c r="H59" s="15">
        <v>106</v>
      </c>
      <c r="I59" s="15">
        <v>105</v>
      </c>
      <c r="J59" s="16">
        <v>105</v>
      </c>
      <c r="K59" s="16">
        <v>105</v>
      </c>
      <c r="L59" s="16">
        <v>104</v>
      </c>
      <c r="M59" s="16">
        <v>105</v>
      </c>
      <c r="N59" s="16">
        <v>102</v>
      </c>
      <c r="O59" s="16">
        <v>104</v>
      </c>
      <c r="P59" s="16">
        <v>104</v>
      </c>
      <c r="Q59" s="16">
        <v>104</v>
      </c>
      <c r="R59" s="16">
        <v>104</v>
      </c>
      <c r="S59" s="16">
        <v>104</v>
      </c>
      <c r="T59" s="16">
        <v>104</v>
      </c>
      <c r="U59" s="16">
        <v>104</v>
      </c>
      <c r="V59" s="16">
        <v>104</v>
      </c>
      <c r="W59" s="16">
        <v>105</v>
      </c>
      <c r="X59" s="16">
        <v>106</v>
      </c>
      <c r="Y59" s="16">
        <v>101</v>
      </c>
      <c r="Z59" s="16">
        <v>100</v>
      </c>
      <c r="AA59" s="16">
        <v>101</v>
      </c>
      <c r="AB59" s="16">
        <v>103</v>
      </c>
      <c r="AC59" s="16">
        <v>99</v>
      </c>
      <c r="AD59" s="16">
        <v>98</v>
      </c>
      <c r="AE59" s="16">
        <v>98</v>
      </c>
      <c r="AF59" s="16">
        <v>99</v>
      </c>
      <c r="AG59" s="16">
        <v>98</v>
      </c>
      <c r="AH59" s="16">
        <v>98</v>
      </c>
      <c r="AI59" s="16">
        <v>98</v>
      </c>
      <c r="AJ59" s="11">
        <v>98</v>
      </c>
      <c r="AK59" s="16">
        <v>98</v>
      </c>
      <c r="AL59" s="16">
        <v>98</v>
      </c>
    </row>
    <row r="60" spans="1:38" ht="12" customHeight="1" x14ac:dyDescent="0.25">
      <c r="A60" s="14" t="s">
        <v>194</v>
      </c>
      <c r="B60" s="11" t="s">
        <v>155</v>
      </c>
      <c r="C60" s="15">
        <v>63</v>
      </c>
      <c r="D60" s="15">
        <v>66</v>
      </c>
      <c r="E60" s="15">
        <v>66</v>
      </c>
      <c r="F60" s="15">
        <v>68</v>
      </c>
      <c r="G60" s="15">
        <v>69</v>
      </c>
      <c r="H60" s="15">
        <v>68</v>
      </c>
      <c r="I60" s="15">
        <v>68</v>
      </c>
      <c r="J60" s="16">
        <v>68</v>
      </c>
      <c r="K60" s="16">
        <v>68</v>
      </c>
      <c r="L60" s="16">
        <v>68</v>
      </c>
      <c r="M60" s="16">
        <v>68</v>
      </c>
      <c r="N60" s="16">
        <v>68</v>
      </c>
      <c r="O60" s="16">
        <v>68</v>
      </c>
      <c r="P60" s="16">
        <v>68</v>
      </c>
      <c r="Q60" s="16">
        <v>68</v>
      </c>
      <c r="R60" s="16">
        <v>68</v>
      </c>
      <c r="S60" s="16">
        <v>70</v>
      </c>
      <c r="T60" s="16">
        <v>70</v>
      </c>
      <c r="U60" s="16">
        <v>70</v>
      </c>
      <c r="V60" s="16">
        <v>70</v>
      </c>
      <c r="W60" s="16">
        <v>70</v>
      </c>
      <c r="X60" s="16">
        <v>69</v>
      </c>
      <c r="Y60" s="16">
        <v>69</v>
      </c>
      <c r="Z60" s="16">
        <v>69</v>
      </c>
      <c r="AA60" s="16">
        <v>69</v>
      </c>
      <c r="AB60" s="16">
        <v>68</v>
      </c>
      <c r="AC60" s="16">
        <v>68</v>
      </c>
      <c r="AD60" s="16">
        <v>67</v>
      </c>
      <c r="AE60" s="16">
        <v>67</v>
      </c>
      <c r="AF60" s="16">
        <v>67</v>
      </c>
      <c r="AG60" s="16">
        <v>65</v>
      </c>
      <c r="AH60" s="16">
        <v>67</v>
      </c>
      <c r="AI60" s="16">
        <v>66</v>
      </c>
      <c r="AJ60" s="11">
        <v>66</v>
      </c>
      <c r="AK60" s="16">
        <v>66</v>
      </c>
      <c r="AL60" s="16">
        <v>67</v>
      </c>
    </row>
    <row r="61" spans="1:38" ht="12" customHeight="1" x14ac:dyDescent="0.25">
      <c r="A61" s="14" t="s">
        <v>195</v>
      </c>
      <c r="B61" s="11" t="s">
        <v>7</v>
      </c>
      <c r="C61" s="15">
        <v>104</v>
      </c>
      <c r="D61" s="15">
        <v>104</v>
      </c>
      <c r="E61" s="15">
        <v>104</v>
      </c>
      <c r="F61" s="15">
        <v>104</v>
      </c>
      <c r="G61" s="15">
        <v>104</v>
      </c>
      <c r="H61" s="15">
        <v>100</v>
      </c>
      <c r="I61" s="15">
        <v>100</v>
      </c>
      <c r="J61" s="16">
        <v>99</v>
      </c>
      <c r="K61" s="16">
        <v>100</v>
      </c>
      <c r="L61" s="16">
        <v>100</v>
      </c>
      <c r="M61" s="16">
        <v>100</v>
      </c>
      <c r="N61" s="16">
        <v>100</v>
      </c>
      <c r="O61" s="16">
        <v>95</v>
      </c>
      <c r="P61" s="16">
        <v>95</v>
      </c>
      <c r="Q61" s="16">
        <v>95</v>
      </c>
      <c r="R61" s="16">
        <v>95</v>
      </c>
      <c r="S61" s="16">
        <v>95</v>
      </c>
      <c r="T61" s="16">
        <v>95</v>
      </c>
      <c r="U61" s="16">
        <v>95</v>
      </c>
      <c r="V61" s="16">
        <v>94</v>
      </c>
      <c r="W61" s="16">
        <v>94</v>
      </c>
      <c r="X61" s="16">
        <v>92</v>
      </c>
      <c r="Y61" s="16">
        <v>92</v>
      </c>
      <c r="Z61" s="16">
        <v>89</v>
      </c>
      <c r="AA61" s="16">
        <v>89</v>
      </c>
      <c r="AB61" s="16">
        <v>89</v>
      </c>
      <c r="AC61" s="16">
        <v>89</v>
      </c>
      <c r="AD61" s="16">
        <v>88</v>
      </c>
      <c r="AE61" s="16">
        <v>87</v>
      </c>
      <c r="AF61" s="16">
        <v>86</v>
      </c>
      <c r="AG61" s="16">
        <v>86</v>
      </c>
      <c r="AH61" s="16">
        <v>84</v>
      </c>
      <c r="AI61" s="16">
        <v>84</v>
      </c>
      <c r="AJ61" s="11">
        <v>83</v>
      </c>
      <c r="AK61" s="16">
        <v>83</v>
      </c>
      <c r="AL61" s="16">
        <v>82</v>
      </c>
    </row>
    <row r="62" spans="1:38" ht="12" customHeight="1" x14ac:dyDescent="0.25">
      <c r="A62" s="14" t="s">
        <v>196</v>
      </c>
      <c r="B62" s="11" t="s">
        <v>197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6"/>
      <c r="K62" s="16"/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</row>
    <row r="63" spans="1:38" s="24" customFormat="1" ht="12" customHeight="1" x14ac:dyDescent="0.25">
      <c r="A63" s="28"/>
      <c r="B63" s="29" t="s">
        <v>8</v>
      </c>
      <c r="C63" s="21">
        <f t="shared" ref="C63:W63" si="8">+SUM(C46:C62)</f>
        <v>1646</v>
      </c>
      <c r="D63" s="21">
        <f t="shared" si="8"/>
        <v>1680</v>
      </c>
      <c r="E63" s="21">
        <f t="shared" si="8"/>
        <v>1677</v>
      </c>
      <c r="F63" s="21">
        <f t="shared" si="8"/>
        <v>1681</v>
      </c>
      <c r="G63" s="21">
        <f t="shared" si="8"/>
        <v>1681</v>
      </c>
      <c r="H63" s="21">
        <f t="shared" si="8"/>
        <v>1668</v>
      </c>
      <c r="I63" s="21">
        <f t="shared" si="8"/>
        <v>1651</v>
      </c>
      <c r="J63" s="21">
        <f t="shared" si="8"/>
        <v>1646</v>
      </c>
      <c r="K63" s="21">
        <f t="shared" si="8"/>
        <v>1649</v>
      </c>
      <c r="L63" s="21">
        <f t="shared" si="8"/>
        <v>1582</v>
      </c>
      <c r="M63" s="21">
        <f t="shared" si="8"/>
        <v>1574</v>
      </c>
      <c r="N63" s="21">
        <f t="shared" si="8"/>
        <v>1567</v>
      </c>
      <c r="O63" s="21">
        <f t="shared" si="8"/>
        <v>1550</v>
      </c>
      <c r="P63" s="21">
        <f t="shared" si="8"/>
        <v>1566</v>
      </c>
      <c r="Q63" s="21">
        <f t="shared" si="8"/>
        <v>1562</v>
      </c>
      <c r="R63" s="21">
        <f t="shared" si="8"/>
        <v>1562</v>
      </c>
      <c r="S63" s="21">
        <f t="shared" si="8"/>
        <v>1557</v>
      </c>
      <c r="T63" s="21">
        <f t="shared" si="8"/>
        <v>1554</v>
      </c>
      <c r="U63" s="21">
        <f t="shared" si="8"/>
        <v>1551</v>
      </c>
      <c r="V63" s="21">
        <f t="shared" si="8"/>
        <v>1547</v>
      </c>
      <c r="W63" s="21">
        <f t="shared" si="8"/>
        <v>1547</v>
      </c>
      <c r="X63" s="21">
        <f t="shared" ref="X63:Y63" si="9">+SUM(X46:X62)</f>
        <v>1548</v>
      </c>
      <c r="Y63" s="21">
        <f t="shared" si="9"/>
        <v>1545</v>
      </c>
      <c r="Z63" s="21">
        <f t="shared" ref="Z63:AA63" si="10">+SUM(Z46:Z62)</f>
        <v>1529</v>
      </c>
      <c r="AA63" s="21">
        <f t="shared" si="10"/>
        <v>1540</v>
      </c>
      <c r="AB63" s="21">
        <f t="shared" ref="AB63:AD63" si="11">+SUM(AB46:AB62)</f>
        <v>1538</v>
      </c>
      <c r="AC63" s="21">
        <f t="shared" si="11"/>
        <v>1537</v>
      </c>
      <c r="AD63" s="21">
        <f t="shared" si="11"/>
        <v>1509</v>
      </c>
      <c r="AE63" s="21">
        <f t="shared" ref="AE63:AF63" si="12">+SUM(AE46:AE62)</f>
        <v>1502</v>
      </c>
      <c r="AF63" s="21">
        <f t="shared" si="12"/>
        <v>1500</v>
      </c>
      <c r="AG63" s="21">
        <f t="shared" ref="AG63:AH63" si="13">+SUM(AG46:AG62)</f>
        <v>1490</v>
      </c>
      <c r="AH63" s="21">
        <f t="shared" si="13"/>
        <v>1485</v>
      </c>
      <c r="AI63" s="21">
        <f>+SUM(AI46:AI62)</f>
        <v>1482</v>
      </c>
      <c r="AJ63" s="221">
        <f>+SUM(AJ46:AJ62)</f>
        <v>1566</v>
      </c>
      <c r="AK63" s="221">
        <f>+SUM(AK46:AK62)</f>
        <v>1566</v>
      </c>
      <c r="AL63" s="221">
        <f>+SUM(AL46:AL62)</f>
        <v>1561</v>
      </c>
    </row>
    <row r="66" spans="12:12" ht="12" customHeight="1" x14ac:dyDescent="0.25">
      <c r="L66" s="12"/>
    </row>
    <row r="67" spans="12:12" ht="12" customHeight="1" x14ac:dyDescent="0.25">
      <c r="L67" s="12"/>
    </row>
  </sheetData>
  <mergeCells count="3">
    <mergeCell ref="B2:B3"/>
    <mergeCell ref="B23:B24"/>
    <mergeCell ref="B44:B45"/>
  </mergeCells>
  <phoneticPr fontId="15" type="noConversion"/>
  <pageMargins left="0.25" right="0.25" top="0.75" bottom="0.75" header="0.3" footer="0.3"/>
  <pageSetup paperSize="9" orientation="landscape" r:id="rId1"/>
  <ignoredErrors>
    <ignoredError sqref="AL2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5935-E188-46FF-A71B-B6F6320270CD}">
  <dimension ref="B2:AL63"/>
  <sheetViews>
    <sheetView showGridLines="0" zoomScaleNormal="100" workbookViewId="0">
      <pane xSplit="2" ySplit="3" topLeftCell="AE4" activePane="bottomRight" state="frozen"/>
      <selection activeCell="AK4" sqref="AK4"/>
      <selection pane="topRight" activeCell="AK4" sqref="AK4"/>
      <selection pane="bottomLeft" activeCell="AK4" sqref="AK4"/>
      <selection pane="bottomRight" activeCell="AN34" sqref="AN34"/>
    </sheetView>
  </sheetViews>
  <sheetFormatPr baseColWidth="10" defaultColWidth="11.453125" defaultRowHeight="12" customHeight="1" x14ac:dyDescent="0.25"/>
  <cols>
    <col min="1" max="1" width="3.7265625" style="12" customWidth="1"/>
    <col min="2" max="2" width="27.7265625" style="12" customWidth="1"/>
    <col min="3" max="28" width="9.7265625" style="12" customWidth="1"/>
    <col min="29" max="16384" width="11.453125" style="12"/>
  </cols>
  <sheetData>
    <row r="2" spans="2:38" ht="12" customHeight="1" x14ac:dyDescent="0.25">
      <c r="B2" s="255" t="s">
        <v>199</v>
      </c>
      <c r="C2" s="33" t="s">
        <v>156</v>
      </c>
      <c r="D2" s="33" t="s">
        <v>157</v>
      </c>
      <c r="E2" s="33" t="s">
        <v>158</v>
      </c>
      <c r="F2" s="33" t="s">
        <v>159</v>
      </c>
      <c r="G2" s="33" t="s">
        <v>160</v>
      </c>
      <c r="H2" s="33" t="s">
        <v>161</v>
      </c>
      <c r="I2" s="33" t="s">
        <v>162</v>
      </c>
      <c r="J2" s="33" t="s">
        <v>163</v>
      </c>
      <c r="K2" s="33" t="s">
        <v>164</v>
      </c>
      <c r="L2" s="33" t="s">
        <v>165</v>
      </c>
      <c r="M2" s="33" t="s">
        <v>166</v>
      </c>
      <c r="N2" s="33" t="s">
        <v>167</v>
      </c>
      <c r="O2" s="33" t="s">
        <v>154</v>
      </c>
      <c r="P2" s="33" t="s">
        <v>168</v>
      </c>
      <c r="Q2" s="33" t="s">
        <v>169</v>
      </c>
      <c r="R2" s="33" t="s">
        <v>170</v>
      </c>
      <c r="S2" s="33" t="s">
        <v>153</v>
      </c>
      <c r="T2" s="33" t="s">
        <v>171</v>
      </c>
      <c r="U2" s="33" t="s">
        <v>172</v>
      </c>
      <c r="V2" s="33" t="s">
        <v>173</v>
      </c>
      <c r="W2" s="33" t="s">
        <v>152</v>
      </c>
      <c r="X2" s="33" t="s">
        <v>210</v>
      </c>
      <c r="Y2" s="33" t="s">
        <v>216</v>
      </c>
      <c r="Z2" s="33" t="s">
        <v>217</v>
      </c>
      <c r="AA2" s="33" t="s">
        <v>230</v>
      </c>
      <c r="AB2" s="33" t="s">
        <v>232</v>
      </c>
      <c r="AC2" s="33" t="s">
        <v>245</v>
      </c>
      <c r="AD2" s="33" t="s">
        <v>247</v>
      </c>
      <c r="AE2" s="33" t="s">
        <v>255</v>
      </c>
      <c r="AF2" s="33" t="s">
        <v>260</v>
      </c>
      <c r="AG2" s="33" t="s">
        <v>279</v>
      </c>
      <c r="AH2" s="33" t="s">
        <v>293</v>
      </c>
      <c r="AI2" s="33" t="s">
        <v>300</v>
      </c>
      <c r="AJ2" s="33" t="s">
        <v>347</v>
      </c>
      <c r="AK2" s="33" t="s">
        <v>353</v>
      </c>
      <c r="AL2" s="33" t="s">
        <v>359</v>
      </c>
    </row>
    <row r="3" spans="2:38" ht="12" customHeight="1" x14ac:dyDescent="0.25">
      <c r="B3" s="255"/>
      <c r="C3" s="35">
        <v>42614</v>
      </c>
      <c r="D3" s="35">
        <v>42705</v>
      </c>
      <c r="E3" s="35">
        <v>42795</v>
      </c>
      <c r="F3" s="35">
        <v>42887</v>
      </c>
      <c r="G3" s="35">
        <v>42979</v>
      </c>
      <c r="H3" s="35">
        <v>43070</v>
      </c>
      <c r="I3" s="35">
        <v>43160</v>
      </c>
      <c r="J3" s="35">
        <v>43252</v>
      </c>
      <c r="K3" s="35">
        <v>43344</v>
      </c>
      <c r="L3" s="35">
        <v>43435</v>
      </c>
      <c r="M3" s="35">
        <v>43525</v>
      </c>
      <c r="N3" s="35">
        <v>43617</v>
      </c>
      <c r="O3" s="35">
        <v>43709</v>
      </c>
      <c r="P3" s="35">
        <v>43800</v>
      </c>
      <c r="Q3" s="35">
        <v>43891</v>
      </c>
      <c r="R3" s="35">
        <v>43983</v>
      </c>
      <c r="S3" s="35">
        <v>44075</v>
      </c>
      <c r="T3" s="35">
        <v>44166</v>
      </c>
      <c r="U3" s="35">
        <v>44256</v>
      </c>
      <c r="V3" s="35">
        <v>44348</v>
      </c>
      <c r="W3" s="35">
        <v>44440</v>
      </c>
      <c r="X3" s="35">
        <v>44440</v>
      </c>
      <c r="Y3" s="35">
        <v>44621</v>
      </c>
      <c r="Z3" s="35">
        <v>44742</v>
      </c>
      <c r="AA3" s="35">
        <v>44834</v>
      </c>
      <c r="AB3" s="35">
        <v>44926</v>
      </c>
      <c r="AC3" s="35">
        <v>45016</v>
      </c>
      <c r="AD3" s="35">
        <v>45107</v>
      </c>
      <c r="AE3" s="35">
        <v>45199</v>
      </c>
      <c r="AF3" s="35">
        <v>45291</v>
      </c>
      <c r="AG3" s="35">
        <v>45382</v>
      </c>
      <c r="AH3" s="35">
        <v>45473</v>
      </c>
      <c r="AI3" s="35">
        <v>45565</v>
      </c>
      <c r="AJ3" s="35">
        <v>45627</v>
      </c>
      <c r="AK3" s="35">
        <v>45747</v>
      </c>
      <c r="AL3" s="35">
        <v>45838</v>
      </c>
    </row>
    <row r="4" spans="2:38" ht="12" customHeight="1" x14ac:dyDescent="0.25">
      <c r="B4" s="11" t="s">
        <v>200</v>
      </c>
      <c r="C4" s="16">
        <v>19885</v>
      </c>
      <c r="D4" s="16">
        <v>19885</v>
      </c>
      <c r="E4" s="30">
        <v>19885</v>
      </c>
      <c r="F4" s="16">
        <v>19885</v>
      </c>
      <c r="G4" s="16">
        <v>19885</v>
      </c>
      <c r="H4" s="22">
        <v>19885</v>
      </c>
      <c r="I4" s="22">
        <v>19885</v>
      </c>
      <c r="J4" s="22">
        <v>19885</v>
      </c>
      <c r="K4" s="22">
        <v>19885</v>
      </c>
      <c r="L4" s="16">
        <v>19885</v>
      </c>
      <c r="M4" s="16">
        <v>19885</v>
      </c>
      <c r="N4" s="16">
        <v>19885</v>
      </c>
      <c r="O4" s="16">
        <v>19885</v>
      </c>
      <c r="P4" s="16">
        <v>19885</v>
      </c>
      <c r="Q4" s="16">
        <v>19885</v>
      </c>
      <c r="R4" s="16">
        <v>19885</v>
      </c>
      <c r="S4" s="16">
        <v>19885</v>
      </c>
      <c r="T4" s="16">
        <v>19885</v>
      </c>
      <c r="U4" s="16">
        <v>19885</v>
      </c>
      <c r="V4" s="16">
        <v>19885</v>
      </c>
      <c r="W4" s="16">
        <v>19885</v>
      </c>
      <c r="X4" s="16">
        <v>19885</v>
      </c>
      <c r="Y4" s="16">
        <v>19885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</row>
    <row r="5" spans="2:38" ht="12" customHeight="1" x14ac:dyDescent="0.25">
      <c r="B5" s="11" t="s">
        <v>201</v>
      </c>
      <c r="C5" s="16" t="s">
        <v>354</v>
      </c>
      <c r="D5" s="16">
        <v>14873</v>
      </c>
      <c r="E5" s="30">
        <v>14873</v>
      </c>
      <c r="F5" s="16">
        <v>14873</v>
      </c>
      <c r="G5" s="16">
        <v>14873</v>
      </c>
      <c r="H5" s="22">
        <v>14873</v>
      </c>
      <c r="I5" s="22">
        <v>14873</v>
      </c>
      <c r="J5" s="22">
        <v>14873</v>
      </c>
      <c r="K5" s="22">
        <v>14873</v>
      </c>
      <c r="L5" s="16">
        <v>14873</v>
      </c>
      <c r="M5" s="16">
        <v>14865</v>
      </c>
      <c r="N5" s="16">
        <v>14865</v>
      </c>
      <c r="O5" s="16">
        <v>14865</v>
      </c>
      <c r="P5" s="16">
        <v>14865</v>
      </c>
      <c r="Q5" s="16">
        <v>14865</v>
      </c>
      <c r="R5" s="16">
        <v>14865</v>
      </c>
      <c r="S5" s="16">
        <v>7383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</row>
    <row r="6" spans="2:38" ht="12" customHeight="1" x14ac:dyDescent="0.25">
      <c r="B6" s="11" t="s">
        <v>202</v>
      </c>
      <c r="C6" s="16">
        <v>6569</v>
      </c>
      <c r="D6" s="16">
        <v>4774</v>
      </c>
      <c r="E6" s="30">
        <v>4774</v>
      </c>
      <c r="F6" s="16">
        <v>3876</v>
      </c>
      <c r="G6" s="16">
        <v>3876</v>
      </c>
      <c r="H6" s="22">
        <v>3876</v>
      </c>
      <c r="I6" s="22">
        <v>3876</v>
      </c>
      <c r="J6" s="22">
        <v>2979</v>
      </c>
      <c r="K6" s="22">
        <v>2979</v>
      </c>
      <c r="L6" s="16">
        <v>2979</v>
      </c>
      <c r="M6" s="16">
        <v>2979</v>
      </c>
      <c r="N6" s="16">
        <v>2979</v>
      </c>
      <c r="O6" s="16">
        <v>2979</v>
      </c>
      <c r="P6" s="16">
        <v>2979</v>
      </c>
      <c r="Q6" s="16">
        <v>2979</v>
      </c>
      <c r="R6" s="16">
        <v>2979</v>
      </c>
      <c r="S6" s="16">
        <v>2979</v>
      </c>
      <c r="T6" s="16">
        <v>2979</v>
      </c>
      <c r="U6" s="16">
        <v>2979</v>
      </c>
      <c r="V6" s="16">
        <v>2979</v>
      </c>
      <c r="W6" s="16">
        <v>2979</v>
      </c>
      <c r="X6" s="16">
        <v>2979</v>
      </c>
      <c r="Y6" s="16">
        <v>2979</v>
      </c>
      <c r="Z6" s="16">
        <v>2979</v>
      </c>
      <c r="AA6" s="16">
        <v>2979</v>
      </c>
      <c r="AB6" s="16">
        <v>2979</v>
      </c>
      <c r="AC6" s="16">
        <v>2979</v>
      </c>
      <c r="AD6" s="16">
        <v>2979</v>
      </c>
      <c r="AE6" s="16">
        <v>2979</v>
      </c>
      <c r="AF6" s="16">
        <v>2979</v>
      </c>
      <c r="AG6" s="16">
        <v>2979</v>
      </c>
      <c r="AH6" s="16">
        <v>2979</v>
      </c>
      <c r="AI6" s="16">
        <v>2979</v>
      </c>
      <c r="AJ6" s="16">
        <f>+AI6</f>
        <v>2979</v>
      </c>
      <c r="AK6" s="16">
        <f>+AJ6</f>
        <v>2979</v>
      </c>
      <c r="AL6" s="16">
        <v>2979</v>
      </c>
    </row>
    <row r="7" spans="2:38" ht="12" customHeight="1" x14ac:dyDescent="0.25">
      <c r="B7" s="11" t="s">
        <v>203</v>
      </c>
      <c r="C7" s="16">
        <v>15014</v>
      </c>
      <c r="D7" s="16">
        <v>15014</v>
      </c>
      <c r="E7" s="30">
        <v>15014</v>
      </c>
      <c r="F7" s="16">
        <v>15014</v>
      </c>
      <c r="G7" s="16">
        <v>15014</v>
      </c>
      <c r="H7" s="22">
        <v>15014</v>
      </c>
      <c r="I7" s="22">
        <v>15014</v>
      </c>
      <c r="J7" s="22">
        <v>15014</v>
      </c>
      <c r="K7" s="22">
        <v>15014</v>
      </c>
      <c r="L7" s="16">
        <v>15014</v>
      </c>
      <c r="M7" s="16">
        <v>15014</v>
      </c>
      <c r="N7" s="16">
        <v>15014</v>
      </c>
      <c r="O7" s="16">
        <v>15014</v>
      </c>
      <c r="P7" s="16">
        <v>15014</v>
      </c>
      <c r="Q7" s="16">
        <v>15014</v>
      </c>
      <c r="R7" s="16">
        <v>15014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/>
      <c r="AL7" s="16">
        <v>0</v>
      </c>
    </row>
    <row r="8" spans="2:38" ht="12" customHeight="1" x14ac:dyDescent="0.25">
      <c r="B8" s="11" t="s">
        <v>205</v>
      </c>
      <c r="C8" s="16">
        <v>11242</v>
      </c>
      <c r="D8" s="16">
        <v>11242</v>
      </c>
      <c r="E8" s="30">
        <v>11242</v>
      </c>
      <c r="F8" s="16">
        <v>11242</v>
      </c>
      <c r="G8" s="16">
        <v>11242</v>
      </c>
      <c r="H8" s="22">
        <v>11242</v>
      </c>
      <c r="I8" s="22">
        <v>11242</v>
      </c>
      <c r="J8" s="22">
        <v>11242</v>
      </c>
      <c r="K8" s="22">
        <v>11242</v>
      </c>
      <c r="L8" s="16">
        <v>11242</v>
      </c>
      <c r="M8" s="16">
        <v>11242</v>
      </c>
      <c r="N8" s="16">
        <v>11242</v>
      </c>
      <c r="O8" s="16">
        <v>11242</v>
      </c>
      <c r="P8" s="16">
        <v>11242</v>
      </c>
      <c r="Q8" s="16">
        <v>11242</v>
      </c>
      <c r="R8" s="16">
        <v>11242</v>
      </c>
      <c r="S8" s="16">
        <v>11242</v>
      </c>
      <c r="T8" s="16">
        <v>11242</v>
      </c>
      <c r="U8" s="16">
        <v>11242</v>
      </c>
      <c r="V8" s="16">
        <v>11242</v>
      </c>
      <c r="W8" s="16">
        <v>11242</v>
      </c>
      <c r="X8" s="16">
        <v>11242</v>
      </c>
      <c r="Y8" s="16">
        <v>11242</v>
      </c>
      <c r="Z8" s="16">
        <v>11242</v>
      </c>
      <c r="AA8" s="16">
        <v>11242</v>
      </c>
      <c r="AB8" s="16">
        <v>11242</v>
      </c>
      <c r="AC8" s="16">
        <v>11242</v>
      </c>
      <c r="AD8" s="16">
        <v>11242</v>
      </c>
      <c r="AE8" s="16">
        <v>11242</v>
      </c>
      <c r="AF8" s="16">
        <v>11242</v>
      </c>
      <c r="AG8" s="16">
        <v>11242</v>
      </c>
      <c r="AH8" s="16">
        <v>11242</v>
      </c>
      <c r="AI8" s="16">
        <v>11242</v>
      </c>
      <c r="AJ8" s="16">
        <f>+AI8</f>
        <v>11242</v>
      </c>
      <c r="AK8" s="16">
        <f>+AJ8</f>
        <v>11242</v>
      </c>
      <c r="AL8" s="16">
        <v>11242</v>
      </c>
    </row>
    <row r="9" spans="2:38" ht="12" customHeight="1" x14ac:dyDescent="0.25">
      <c r="B9" s="11" t="s">
        <v>207</v>
      </c>
      <c r="C9" s="16"/>
      <c r="D9" s="30"/>
      <c r="E9" s="30"/>
      <c r="F9" s="22"/>
      <c r="G9" s="22"/>
      <c r="H9" s="22"/>
      <c r="I9" s="22"/>
      <c r="J9" s="22"/>
      <c r="K9" s="22"/>
      <c r="L9" s="16"/>
      <c r="M9" s="16">
        <v>32173</v>
      </c>
      <c r="N9" s="16">
        <v>32173</v>
      </c>
      <c r="O9" s="16">
        <v>32173</v>
      </c>
      <c r="P9" s="16">
        <v>32173</v>
      </c>
      <c r="Q9" s="16">
        <v>32173</v>
      </c>
      <c r="R9" s="16">
        <v>32173</v>
      </c>
      <c r="S9" s="16">
        <v>32173</v>
      </c>
      <c r="T9" s="16">
        <v>32173</v>
      </c>
      <c r="U9" s="16">
        <v>32173</v>
      </c>
      <c r="V9" s="16">
        <v>32173</v>
      </c>
      <c r="W9" s="16">
        <v>32173</v>
      </c>
      <c r="X9" s="16">
        <v>32173</v>
      </c>
      <c r="Y9" s="16">
        <v>32173</v>
      </c>
      <c r="Z9" s="16">
        <v>32173</v>
      </c>
      <c r="AA9" s="16">
        <v>32173</v>
      </c>
      <c r="AB9" s="16">
        <v>32173</v>
      </c>
      <c r="AC9" s="16">
        <v>32173</v>
      </c>
      <c r="AD9" s="16">
        <v>32173</v>
      </c>
      <c r="AE9" s="16">
        <v>32173</v>
      </c>
      <c r="AF9" s="16">
        <v>32173</v>
      </c>
      <c r="AG9" s="16">
        <v>32173</v>
      </c>
      <c r="AH9" s="16">
        <v>32173</v>
      </c>
      <c r="AI9" s="16">
        <v>32173</v>
      </c>
      <c r="AJ9" s="16">
        <f>+AI9</f>
        <v>32173</v>
      </c>
      <c r="AK9" s="16">
        <f>+AJ9</f>
        <v>32173</v>
      </c>
      <c r="AL9" s="16">
        <v>32173</v>
      </c>
    </row>
    <row r="10" spans="2:38" ht="12" customHeight="1" x14ac:dyDescent="0.25">
      <c r="B10" s="11" t="s">
        <v>208</v>
      </c>
      <c r="C10" s="16"/>
      <c r="D10" s="30"/>
      <c r="E10" s="30"/>
      <c r="F10" s="22"/>
      <c r="G10" s="22"/>
      <c r="H10" s="22"/>
      <c r="I10" s="22"/>
      <c r="J10" s="22"/>
      <c r="K10" s="22"/>
      <c r="L10" s="16"/>
      <c r="M10" s="16"/>
      <c r="N10" s="16"/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28714</v>
      </c>
      <c r="U10" s="16">
        <v>28714</v>
      </c>
      <c r="V10" s="16">
        <v>27530</v>
      </c>
      <c r="W10" s="16">
        <v>27690</v>
      </c>
      <c r="X10" s="16">
        <v>24098</v>
      </c>
      <c r="Y10" s="16">
        <v>18016</v>
      </c>
      <c r="Z10" s="16">
        <v>18016</v>
      </c>
      <c r="AA10" s="16">
        <v>16832</v>
      </c>
      <c r="AB10" s="16">
        <v>16832</v>
      </c>
      <c r="AC10" s="16">
        <v>8516</v>
      </c>
      <c r="AD10" s="16">
        <v>8516</v>
      </c>
      <c r="AE10" s="16">
        <v>7331</v>
      </c>
      <c r="AF10" s="16">
        <v>4937</v>
      </c>
      <c r="AG10" s="16">
        <v>4937</v>
      </c>
      <c r="AH10" s="16">
        <v>4937</v>
      </c>
      <c r="AI10" s="16">
        <v>4937</v>
      </c>
      <c r="AJ10" s="16">
        <v>3740</v>
      </c>
      <c r="AK10" s="16">
        <v>3740</v>
      </c>
      <c r="AL10" s="16">
        <v>3740</v>
      </c>
    </row>
    <row r="11" spans="2:38" ht="12" customHeight="1" x14ac:dyDescent="0.25">
      <c r="B11" s="19" t="s">
        <v>248</v>
      </c>
      <c r="C11" s="20">
        <f t="shared" ref="C11:AD11" si="0">+SUM(C4:C10)</f>
        <v>52710</v>
      </c>
      <c r="D11" s="20">
        <f t="shared" si="0"/>
        <v>65788</v>
      </c>
      <c r="E11" s="20">
        <f t="shared" si="0"/>
        <v>65788</v>
      </c>
      <c r="F11" s="20">
        <f t="shared" si="0"/>
        <v>64890</v>
      </c>
      <c r="G11" s="20">
        <f t="shared" si="0"/>
        <v>64890</v>
      </c>
      <c r="H11" s="20">
        <f t="shared" si="0"/>
        <v>64890</v>
      </c>
      <c r="I11" s="20">
        <f t="shared" si="0"/>
        <v>64890</v>
      </c>
      <c r="J11" s="20">
        <f t="shared" si="0"/>
        <v>63993</v>
      </c>
      <c r="K11" s="20">
        <f t="shared" si="0"/>
        <v>63993</v>
      </c>
      <c r="L11" s="20">
        <f t="shared" si="0"/>
        <v>63993</v>
      </c>
      <c r="M11" s="20">
        <f t="shared" si="0"/>
        <v>96158</v>
      </c>
      <c r="N11" s="20">
        <f t="shared" si="0"/>
        <v>96158</v>
      </c>
      <c r="O11" s="20">
        <f t="shared" si="0"/>
        <v>96158</v>
      </c>
      <c r="P11" s="20">
        <f t="shared" si="0"/>
        <v>96158</v>
      </c>
      <c r="Q11" s="20">
        <f t="shared" si="0"/>
        <v>96158</v>
      </c>
      <c r="R11" s="20">
        <f t="shared" si="0"/>
        <v>96158</v>
      </c>
      <c r="S11" s="20">
        <f t="shared" si="0"/>
        <v>73662</v>
      </c>
      <c r="T11" s="20">
        <f t="shared" si="0"/>
        <v>94993</v>
      </c>
      <c r="U11" s="20">
        <f t="shared" si="0"/>
        <v>94993</v>
      </c>
      <c r="V11" s="20">
        <f t="shared" si="0"/>
        <v>93809</v>
      </c>
      <c r="W11" s="20">
        <f t="shared" si="0"/>
        <v>93969</v>
      </c>
      <c r="X11" s="20">
        <f t="shared" si="0"/>
        <v>90377</v>
      </c>
      <c r="Y11" s="20">
        <f t="shared" si="0"/>
        <v>84295</v>
      </c>
      <c r="Z11" s="20">
        <f t="shared" si="0"/>
        <v>64410</v>
      </c>
      <c r="AA11" s="20">
        <f t="shared" si="0"/>
        <v>63226</v>
      </c>
      <c r="AB11" s="20">
        <f t="shared" si="0"/>
        <v>63226</v>
      </c>
      <c r="AC11" s="20">
        <f t="shared" si="0"/>
        <v>54910</v>
      </c>
      <c r="AD11" s="20">
        <f t="shared" si="0"/>
        <v>54910</v>
      </c>
      <c r="AE11" s="20">
        <f t="shared" ref="AE11:AJ11" si="1">+SUM(AE4:AE10)</f>
        <v>53725</v>
      </c>
      <c r="AF11" s="20">
        <f t="shared" si="1"/>
        <v>51331</v>
      </c>
      <c r="AG11" s="20">
        <f t="shared" si="1"/>
        <v>51331</v>
      </c>
      <c r="AH11" s="20">
        <f t="shared" si="1"/>
        <v>51331</v>
      </c>
      <c r="AI11" s="20">
        <f t="shared" si="1"/>
        <v>51331</v>
      </c>
      <c r="AJ11" s="20">
        <f t="shared" si="1"/>
        <v>50134</v>
      </c>
      <c r="AK11" s="20">
        <f>+SUM(AK4:AK10)</f>
        <v>50134</v>
      </c>
      <c r="AL11" s="20">
        <f>+SUM(AL4:AL10)</f>
        <v>50134</v>
      </c>
    </row>
    <row r="13" spans="2:38" ht="12" customHeight="1" x14ac:dyDescent="0.25">
      <c r="B13" s="11" t="s">
        <v>204</v>
      </c>
      <c r="C13" s="16">
        <v>11465</v>
      </c>
      <c r="D13" s="16">
        <v>11465</v>
      </c>
      <c r="E13" s="30">
        <v>11465</v>
      </c>
      <c r="F13" s="16">
        <v>11465</v>
      </c>
      <c r="G13" s="16">
        <v>11465</v>
      </c>
      <c r="H13" s="22">
        <v>11465</v>
      </c>
      <c r="I13" s="22">
        <v>11465</v>
      </c>
      <c r="J13" s="22">
        <v>11465</v>
      </c>
      <c r="K13" s="22">
        <v>11465</v>
      </c>
      <c r="L13" s="16">
        <v>11465</v>
      </c>
      <c r="M13" s="16">
        <v>11465</v>
      </c>
      <c r="N13" s="16">
        <v>11465</v>
      </c>
      <c r="O13" s="16">
        <v>11465</v>
      </c>
      <c r="P13" s="16">
        <v>11465</v>
      </c>
      <c r="Q13" s="16">
        <v>11465</v>
      </c>
      <c r="R13" s="16">
        <v>11465</v>
      </c>
      <c r="S13" s="16">
        <v>11465</v>
      </c>
      <c r="T13" s="16">
        <v>11465</v>
      </c>
      <c r="U13" s="16">
        <v>11465</v>
      </c>
      <c r="V13" s="16">
        <v>11465</v>
      </c>
      <c r="W13" s="16">
        <v>11465</v>
      </c>
      <c r="X13" s="16">
        <v>11465</v>
      </c>
      <c r="Y13" s="16">
        <v>11465</v>
      </c>
      <c r="Z13" s="16">
        <v>11465</v>
      </c>
      <c r="AA13" s="16">
        <v>11465</v>
      </c>
      <c r="AB13" s="16">
        <v>11465</v>
      </c>
      <c r="AC13" s="16">
        <v>11465</v>
      </c>
      <c r="AD13" s="16">
        <v>11465</v>
      </c>
      <c r="AE13" s="16">
        <v>0</v>
      </c>
      <c r="AF13" s="16">
        <v>0</v>
      </c>
      <c r="AG13" s="16">
        <v>0</v>
      </c>
      <c r="AH13" s="16">
        <v>0</v>
      </c>
      <c r="AK13" s="16"/>
    </row>
    <row r="14" spans="2:38" ht="12" customHeight="1" x14ac:dyDescent="0.25">
      <c r="B14" s="11" t="s">
        <v>206</v>
      </c>
      <c r="C14" s="43" t="s">
        <v>4</v>
      </c>
      <c r="D14" s="44" t="s">
        <v>4</v>
      </c>
      <c r="E14" s="44" t="s">
        <v>4</v>
      </c>
      <c r="F14" s="22">
        <f>+G14</f>
        <v>7755</v>
      </c>
      <c r="G14" s="22">
        <f>+H14</f>
        <v>7755</v>
      </c>
      <c r="H14" s="22">
        <f>+I14</f>
        <v>7755</v>
      </c>
      <c r="I14" s="22">
        <f>+J14</f>
        <v>7755</v>
      </c>
      <c r="J14" s="22">
        <v>7755</v>
      </c>
      <c r="K14" s="22">
        <v>7755</v>
      </c>
      <c r="L14" s="16">
        <v>7755</v>
      </c>
      <c r="M14" s="16">
        <v>7755</v>
      </c>
      <c r="N14" s="16">
        <v>7755</v>
      </c>
      <c r="O14" s="16">
        <v>8017</v>
      </c>
      <c r="P14" s="16">
        <v>8017</v>
      </c>
      <c r="Q14" s="16">
        <v>8017</v>
      </c>
      <c r="R14" s="16">
        <v>8017</v>
      </c>
      <c r="S14" s="16">
        <v>8017</v>
      </c>
      <c r="T14" s="16">
        <v>8017</v>
      </c>
      <c r="U14" s="16">
        <v>8017</v>
      </c>
      <c r="V14" s="16">
        <v>8017</v>
      </c>
      <c r="W14" s="16">
        <v>8017</v>
      </c>
      <c r="X14" s="16">
        <v>8017</v>
      </c>
      <c r="Y14" s="16">
        <v>8017</v>
      </c>
      <c r="Z14" s="16">
        <v>8017</v>
      </c>
      <c r="AA14" s="16">
        <v>8017</v>
      </c>
      <c r="AB14" s="16">
        <v>8017</v>
      </c>
      <c r="AC14" s="16">
        <v>8017</v>
      </c>
      <c r="AD14" s="16">
        <v>8017</v>
      </c>
      <c r="AE14" s="16">
        <v>8017</v>
      </c>
      <c r="AF14" s="16">
        <v>8017</v>
      </c>
      <c r="AG14" s="16">
        <v>8017</v>
      </c>
      <c r="AH14" s="16">
        <v>8017</v>
      </c>
      <c r="AI14" s="12">
        <v>7940</v>
      </c>
      <c r="AJ14" s="16">
        <f>+AI14</f>
        <v>7940</v>
      </c>
      <c r="AK14" s="16">
        <f>+AJ14</f>
        <v>7940</v>
      </c>
      <c r="AL14" s="16">
        <f>+AK14</f>
        <v>7940</v>
      </c>
    </row>
    <row r="15" spans="2:38" ht="12" customHeight="1" x14ac:dyDescent="0.25">
      <c r="B15" s="19" t="s">
        <v>249</v>
      </c>
      <c r="C15" s="20">
        <f t="shared" ref="C15:AD15" si="2">+SUM(C13:C14)</f>
        <v>11465</v>
      </c>
      <c r="D15" s="20">
        <f t="shared" si="2"/>
        <v>11465</v>
      </c>
      <c r="E15" s="20">
        <f t="shared" si="2"/>
        <v>11465</v>
      </c>
      <c r="F15" s="20">
        <f t="shared" si="2"/>
        <v>19220</v>
      </c>
      <c r="G15" s="20">
        <f t="shared" si="2"/>
        <v>19220</v>
      </c>
      <c r="H15" s="20">
        <f t="shared" si="2"/>
        <v>19220</v>
      </c>
      <c r="I15" s="20">
        <f t="shared" si="2"/>
        <v>19220</v>
      </c>
      <c r="J15" s="20">
        <f t="shared" si="2"/>
        <v>19220</v>
      </c>
      <c r="K15" s="20">
        <f t="shared" si="2"/>
        <v>19220</v>
      </c>
      <c r="L15" s="20">
        <f t="shared" si="2"/>
        <v>19220</v>
      </c>
      <c r="M15" s="20">
        <f t="shared" si="2"/>
        <v>19220</v>
      </c>
      <c r="N15" s="20">
        <f t="shared" si="2"/>
        <v>19220</v>
      </c>
      <c r="O15" s="20">
        <f t="shared" si="2"/>
        <v>19482</v>
      </c>
      <c r="P15" s="20">
        <f t="shared" si="2"/>
        <v>19482</v>
      </c>
      <c r="Q15" s="20">
        <f t="shared" si="2"/>
        <v>19482</v>
      </c>
      <c r="R15" s="20">
        <f t="shared" si="2"/>
        <v>19482</v>
      </c>
      <c r="S15" s="20">
        <f t="shared" si="2"/>
        <v>19482</v>
      </c>
      <c r="T15" s="20">
        <f t="shared" si="2"/>
        <v>19482</v>
      </c>
      <c r="U15" s="20">
        <f t="shared" si="2"/>
        <v>19482</v>
      </c>
      <c r="V15" s="20">
        <f t="shared" si="2"/>
        <v>19482</v>
      </c>
      <c r="W15" s="20">
        <f t="shared" si="2"/>
        <v>19482</v>
      </c>
      <c r="X15" s="20">
        <f t="shared" si="2"/>
        <v>19482</v>
      </c>
      <c r="Y15" s="20">
        <f t="shared" si="2"/>
        <v>19482</v>
      </c>
      <c r="Z15" s="20">
        <f t="shared" si="2"/>
        <v>19482</v>
      </c>
      <c r="AA15" s="20">
        <f t="shared" si="2"/>
        <v>19482</v>
      </c>
      <c r="AB15" s="20">
        <f t="shared" si="2"/>
        <v>19482</v>
      </c>
      <c r="AC15" s="20">
        <f t="shared" si="2"/>
        <v>19482</v>
      </c>
      <c r="AD15" s="20">
        <f t="shared" si="2"/>
        <v>19482</v>
      </c>
      <c r="AE15" s="20">
        <f t="shared" ref="AE15:AF15" si="3">+SUM(AE13:AE14)</f>
        <v>8017</v>
      </c>
      <c r="AF15" s="20">
        <f t="shared" si="3"/>
        <v>8017</v>
      </c>
      <c r="AG15" s="20">
        <f t="shared" ref="AG15:AJ15" si="4">+SUM(AG13:AG14)</f>
        <v>8017</v>
      </c>
      <c r="AH15" s="20">
        <f t="shared" si="4"/>
        <v>8017</v>
      </c>
      <c r="AI15" s="20">
        <f t="shared" si="4"/>
        <v>7940</v>
      </c>
      <c r="AJ15" s="20">
        <f t="shared" si="4"/>
        <v>7940</v>
      </c>
      <c r="AK15" s="20">
        <f>+SUM(AK13:AK14)</f>
        <v>7940</v>
      </c>
      <c r="AL15" s="20">
        <f>+SUM(AL13:AL14)</f>
        <v>7940</v>
      </c>
    </row>
    <row r="17" spans="2:38" ht="12" customHeight="1" x14ac:dyDescent="0.25">
      <c r="B17" s="19" t="s">
        <v>8</v>
      </c>
      <c r="C17" s="20">
        <f t="shared" ref="C17:AD17" si="5">+C15+C11</f>
        <v>64175</v>
      </c>
      <c r="D17" s="20">
        <f t="shared" si="5"/>
        <v>77253</v>
      </c>
      <c r="E17" s="20">
        <f t="shared" si="5"/>
        <v>77253</v>
      </c>
      <c r="F17" s="20">
        <f t="shared" si="5"/>
        <v>84110</v>
      </c>
      <c r="G17" s="20">
        <f t="shared" si="5"/>
        <v>84110</v>
      </c>
      <c r="H17" s="20">
        <f t="shared" si="5"/>
        <v>84110</v>
      </c>
      <c r="I17" s="20">
        <f t="shared" si="5"/>
        <v>84110</v>
      </c>
      <c r="J17" s="20">
        <f t="shared" si="5"/>
        <v>83213</v>
      </c>
      <c r="K17" s="20">
        <f t="shared" si="5"/>
        <v>83213</v>
      </c>
      <c r="L17" s="20">
        <f t="shared" si="5"/>
        <v>83213</v>
      </c>
      <c r="M17" s="20">
        <f t="shared" si="5"/>
        <v>115378</v>
      </c>
      <c r="N17" s="20">
        <f t="shared" si="5"/>
        <v>115378</v>
      </c>
      <c r="O17" s="20">
        <f t="shared" si="5"/>
        <v>115640</v>
      </c>
      <c r="P17" s="20">
        <f t="shared" si="5"/>
        <v>115640</v>
      </c>
      <c r="Q17" s="20">
        <f t="shared" si="5"/>
        <v>115640</v>
      </c>
      <c r="R17" s="20">
        <f t="shared" si="5"/>
        <v>115640</v>
      </c>
      <c r="S17" s="20">
        <f t="shared" si="5"/>
        <v>93144</v>
      </c>
      <c r="T17" s="20">
        <f t="shared" si="5"/>
        <v>114475</v>
      </c>
      <c r="U17" s="20">
        <f t="shared" si="5"/>
        <v>114475</v>
      </c>
      <c r="V17" s="20">
        <f t="shared" si="5"/>
        <v>113291</v>
      </c>
      <c r="W17" s="20">
        <f t="shared" si="5"/>
        <v>113451</v>
      </c>
      <c r="X17" s="20">
        <f t="shared" si="5"/>
        <v>109859</v>
      </c>
      <c r="Y17" s="20">
        <f t="shared" si="5"/>
        <v>103777</v>
      </c>
      <c r="Z17" s="20">
        <f t="shared" si="5"/>
        <v>83892</v>
      </c>
      <c r="AA17" s="20">
        <f t="shared" si="5"/>
        <v>82708</v>
      </c>
      <c r="AB17" s="20">
        <f t="shared" si="5"/>
        <v>82708</v>
      </c>
      <c r="AC17" s="20">
        <f t="shared" si="5"/>
        <v>74392</v>
      </c>
      <c r="AD17" s="20">
        <f t="shared" si="5"/>
        <v>74392</v>
      </c>
      <c r="AE17" s="20">
        <f t="shared" ref="AE17:AF17" si="6">+AE15+AE11</f>
        <v>61742</v>
      </c>
      <c r="AF17" s="20">
        <f t="shared" si="6"/>
        <v>59348</v>
      </c>
      <c r="AG17" s="20">
        <f t="shared" ref="AG17:AI17" si="7">+AG15+AG11</f>
        <v>59348</v>
      </c>
      <c r="AH17" s="20">
        <f t="shared" si="7"/>
        <v>59348</v>
      </c>
      <c r="AI17" s="20">
        <f t="shared" si="7"/>
        <v>59271</v>
      </c>
      <c r="AJ17" s="20">
        <f>+AJ15+AJ11</f>
        <v>58074</v>
      </c>
      <c r="AK17" s="20">
        <f>+AK15+AK11</f>
        <v>58074</v>
      </c>
      <c r="AL17" s="20">
        <f>+AL15+AL11</f>
        <v>58074</v>
      </c>
    </row>
    <row r="18" spans="2:38" ht="12" customHeight="1" x14ac:dyDescent="0.2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2:38" s="31" customFormat="1" ht="12" customHeight="1" x14ac:dyDescent="0.25">
      <c r="B19" s="254" t="s">
        <v>209</v>
      </c>
      <c r="C19" s="33" t="str">
        <f t="shared" ref="C19:AI19" si="8">+C$2</f>
        <v>IQ 17</v>
      </c>
      <c r="D19" s="33" t="str">
        <f t="shared" si="8"/>
        <v>IIQ 17</v>
      </c>
      <c r="E19" s="33" t="str">
        <f t="shared" si="8"/>
        <v>IIIQ 17</v>
      </c>
      <c r="F19" s="33" t="str">
        <f t="shared" si="8"/>
        <v>IVQ 17</v>
      </c>
      <c r="G19" s="33" t="str">
        <f t="shared" si="8"/>
        <v>IQ 18</v>
      </c>
      <c r="H19" s="33" t="str">
        <f t="shared" si="8"/>
        <v>IIQ 18</v>
      </c>
      <c r="I19" s="33" t="str">
        <f t="shared" si="8"/>
        <v>IIIQ 18</v>
      </c>
      <c r="J19" s="33" t="str">
        <f t="shared" si="8"/>
        <v>IVQ 18</v>
      </c>
      <c r="K19" s="33" t="str">
        <f t="shared" si="8"/>
        <v>IQ 19</v>
      </c>
      <c r="L19" s="33" t="str">
        <f t="shared" si="8"/>
        <v>IIQ 19</v>
      </c>
      <c r="M19" s="33" t="str">
        <f t="shared" si="8"/>
        <v>IIIQ 19</v>
      </c>
      <c r="N19" s="33" t="str">
        <f t="shared" si="8"/>
        <v>IVQ 19</v>
      </c>
      <c r="O19" s="33" t="str">
        <f t="shared" si="8"/>
        <v>IQ 20</v>
      </c>
      <c r="P19" s="33" t="str">
        <f t="shared" si="8"/>
        <v>IIQ 20</v>
      </c>
      <c r="Q19" s="33" t="str">
        <f t="shared" si="8"/>
        <v>IIIQ 20</v>
      </c>
      <c r="R19" s="33" t="str">
        <f t="shared" si="8"/>
        <v>IVQ 20</v>
      </c>
      <c r="S19" s="33" t="str">
        <f t="shared" si="8"/>
        <v>IQ 21</v>
      </c>
      <c r="T19" s="33" t="str">
        <f t="shared" si="8"/>
        <v>IIQ 21</v>
      </c>
      <c r="U19" s="33" t="str">
        <f t="shared" si="8"/>
        <v>IIIQ 21</v>
      </c>
      <c r="V19" s="33" t="str">
        <f t="shared" si="8"/>
        <v>IVQ 21</v>
      </c>
      <c r="W19" s="33" t="str">
        <f t="shared" si="8"/>
        <v>IQ 22</v>
      </c>
      <c r="X19" s="33" t="str">
        <f t="shared" si="8"/>
        <v>IIQ 22</v>
      </c>
      <c r="Y19" s="33" t="str">
        <f t="shared" si="8"/>
        <v>IIIQ 22</v>
      </c>
      <c r="Z19" s="33" t="str">
        <f t="shared" si="8"/>
        <v>IVQ 22</v>
      </c>
      <c r="AA19" s="33" t="str">
        <f t="shared" si="8"/>
        <v>IQ 23</v>
      </c>
      <c r="AB19" s="33" t="str">
        <f t="shared" si="8"/>
        <v>IIQ 23</v>
      </c>
      <c r="AC19" s="33" t="str">
        <f t="shared" si="8"/>
        <v>IIIQ 23</v>
      </c>
      <c r="AD19" s="33" t="str">
        <f t="shared" si="8"/>
        <v>IVQ 23</v>
      </c>
      <c r="AE19" s="33" t="str">
        <f t="shared" si="8"/>
        <v>IQ 24</v>
      </c>
      <c r="AF19" s="33" t="str">
        <f t="shared" si="8"/>
        <v>IIQ 24</v>
      </c>
      <c r="AG19" s="33" t="str">
        <f t="shared" si="8"/>
        <v>IIIQ 24</v>
      </c>
      <c r="AH19" s="33" t="str">
        <f t="shared" si="8"/>
        <v>IVQ 24</v>
      </c>
      <c r="AI19" s="33" t="str">
        <f t="shared" si="8"/>
        <v>IQ 25</v>
      </c>
      <c r="AJ19" s="33" t="s">
        <v>347</v>
      </c>
      <c r="AK19" s="33" t="s">
        <v>353</v>
      </c>
      <c r="AL19" s="33" t="s">
        <v>359</v>
      </c>
    </row>
    <row r="20" spans="2:38" ht="12" customHeight="1" x14ac:dyDescent="0.25">
      <c r="B20" s="254"/>
      <c r="C20" s="35">
        <f t="shared" ref="C20:AI20" si="9">+C$3</f>
        <v>42614</v>
      </c>
      <c r="D20" s="35">
        <f t="shared" si="9"/>
        <v>42705</v>
      </c>
      <c r="E20" s="35">
        <f t="shared" si="9"/>
        <v>42795</v>
      </c>
      <c r="F20" s="35">
        <f t="shared" si="9"/>
        <v>42887</v>
      </c>
      <c r="G20" s="35">
        <f t="shared" si="9"/>
        <v>42979</v>
      </c>
      <c r="H20" s="35">
        <f t="shared" si="9"/>
        <v>43070</v>
      </c>
      <c r="I20" s="35">
        <f t="shared" si="9"/>
        <v>43160</v>
      </c>
      <c r="J20" s="35">
        <f t="shared" si="9"/>
        <v>43252</v>
      </c>
      <c r="K20" s="35">
        <f t="shared" si="9"/>
        <v>43344</v>
      </c>
      <c r="L20" s="35">
        <f t="shared" si="9"/>
        <v>43435</v>
      </c>
      <c r="M20" s="35">
        <f t="shared" si="9"/>
        <v>43525</v>
      </c>
      <c r="N20" s="35">
        <f t="shared" si="9"/>
        <v>43617</v>
      </c>
      <c r="O20" s="35">
        <f t="shared" si="9"/>
        <v>43709</v>
      </c>
      <c r="P20" s="35">
        <f t="shared" si="9"/>
        <v>43800</v>
      </c>
      <c r="Q20" s="35">
        <f t="shared" si="9"/>
        <v>43891</v>
      </c>
      <c r="R20" s="35">
        <f t="shared" si="9"/>
        <v>43983</v>
      </c>
      <c r="S20" s="35">
        <f t="shared" si="9"/>
        <v>44075</v>
      </c>
      <c r="T20" s="35">
        <f t="shared" si="9"/>
        <v>44166</v>
      </c>
      <c r="U20" s="35">
        <f t="shared" si="9"/>
        <v>44256</v>
      </c>
      <c r="V20" s="35">
        <f t="shared" si="9"/>
        <v>44348</v>
      </c>
      <c r="W20" s="35">
        <f t="shared" si="9"/>
        <v>44440</v>
      </c>
      <c r="X20" s="35">
        <f t="shared" si="9"/>
        <v>44440</v>
      </c>
      <c r="Y20" s="35">
        <f t="shared" si="9"/>
        <v>44621</v>
      </c>
      <c r="Z20" s="35">
        <f t="shared" si="9"/>
        <v>44742</v>
      </c>
      <c r="AA20" s="35">
        <f t="shared" si="9"/>
        <v>44834</v>
      </c>
      <c r="AB20" s="35">
        <f t="shared" si="9"/>
        <v>44926</v>
      </c>
      <c r="AC20" s="35">
        <f t="shared" si="9"/>
        <v>45016</v>
      </c>
      <c r="AD20" s="35">
        <f t="shared" si="9"/>
        <v>45107</v>
      </c>
      <c r="AE20" s="35">
        <f t="shared" si="9"/>
        <v>45199</v>
      </c>
      <c r="AF20" s="35">
        <f t="shared" si="9"/>
        <v>45291</v>
      </c>
      <c r="AG20" s="35">
        <f t="shared" si="9"/>
        <v>45382</v>
      </c>
      <c r="AH20" s="35">
        <f t="shared" si="9"/>
        <v>45473</v>
      </c>
      <c r="AI20" s="35">
        <f t="shared" si="9"/>
        <v>45565</v>
      </c>
      <c r="AJ20" s="35">
        <v>45627</v>
      </c>
      <c r="AK20" s="35">
        <v>45747</v>
      </c>
      <c r="AL20" s="35">
        <v>45838</v>
      </c>
    </row>
    <row r="21" spans="2:38" ht="12" customHeight="1" x14ac:dyDescent="0.25">
      <c r="B21" s="11" t="s">
        <v>200</v>
      </c>
      <c r="C21" s="24">
        <v>1</v>
      </c>
      <c r="D21" s="24">
        <v>1</v>
      </c>
      <c r="E21" s="24">
        <v>1</v>
      </c>
      <c r="F21" s="24">
        <v>0.95199999999999996</v>
      </c>
      <c r="G21" s="24">
        <v>0.95199999999999996</v>
      </c>
      <c r="H21" s="24">
        <v>0.94</v>
      </c>
      <c r="I21" s="32">
        <v>0.94</v>
      </c>
      <c r="J21" s="25">
        <v>0.98399999999999999</v>
      </c>
      <c r="K21" s="25">
        <v>0.98399999999999999</v>
      </c>
      <c r="L21" s="25">
        <v>0.90300000000000002</v>
      </c>
      <c r="M21" s="25">
        <v>0.90300000000000002</v>
      </c>
      <c r="N21" s="25">
        <v>0.95199999999999996</v>
      </c>
      <c r="O21" s="25">
        <v>0.92600000000000005</v>
      </c>
      <c r="P21" s="25">
        <v>0.92600000000000005</v>
      </c>
      <c r="Q21" s="25">
        <v>0.86899999999999999</v>
      </c>
      <c r="R21" s="25">
        <v>0.86949000138799759</v>
      </c>
      <c r="S21" s="25">
        <v>0.86949000138799759</v>
      </c>
      <c r="T21" s="25">
        <v>0.76610630452668271</v>
      </c>
      <c r="U21" s="25">
        <v>0.76610630452668271</v>
      </c>
      <c r="V21" s="25">
        <v>0.66935281089638499</v>
      </c>
      <c r="W21" s="25">
        <v>0.60907499009291532</v>
      </c>
      <c r="X21" s="25">
        <v>0.60907499009291532</v>
      </c>
      <c r="Y21" s="25">
        <v>0.5123214964626176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</row>
    <row r="22" spans="2:38" ht="12" customHeight="1" x14ac:dyDescent="0.25">
      <c r="B22" s="11" t="s">
        <v>201</v>
      </c>
      <c r="C22" s="24">
        <v>1</v>
      </c>
      <c r="D22" s="24">
        <v>1</v>
      </c>
      <c r="E22" s="24">
        <v>1</v>
      </c>
      <c r="F22" s="24">
        <v>1</v>
      </c>
      <c r="G22" s="24">
        <v>1</v>
      </c>
      <c r="H22" s="24">
        <v>0.86</v>
      </c>
      <c r="I22" s="32">
        <v>0.86</v>
      </c>
      <c r="J22" s="25">
        <v>0.85599999999999998</v>
      </c>
      <c r="K22" s="25">
        <v>0.91600000000000004</v>
      </c>
      <c r="L22" s="25">
        <v>1</v>
      </c>
      <c r="M22" s="25">
        <v>0.97099999999999997</v>
      </c>
      <c r="N22" s="25">
        <v>0.93500000000000005</v>
      </c>
      <c r="O22" s="25">
        <v>0.93500000000000005</v>
      </c>
      <c r="P22" s="25">
        <v>0.96399999999999997</v>
      </c>
      <c r="Q22" s="25">
        <v>0.96399999999999997</v>
      </c>
      <c r="R22" s="25">
        <v>0.96414396232761523</v>
      </c>
      <c r="S22" s="25">
        <v>0.85561424895029126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</row>
    <row r="23" spans="2:38" ht="12" customHeight="1" x14ac:dyDescent="0.25">
      <c r="B23" s="11" t="s">
        <v>202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 s="32">
        <v>1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  <c r="Q23" s="25">
        <v>1</v>
      </c>
      <c r="R23" s="25">
        <v>1</v>
      </c>
      <c r="S23" s="25">
        <v>1</v>
      </c>
      <c r="T23" s="25">
        <v>1</v>
      </c>
      <c r="U23" s="25">
        <v>1</v>
      </c>
      <c r="V23" s="25">
        <v>1</v>
      </c>
      <c r="W23" s="25">
        <v>1</v>
      </c>
      <c r="X23" s="25">
        <v>1</v>
      </c>
      <c r="Y23" s="25">
        <v>1</v>
      </c>
      <c r="Z23" s="25">
        <v>1</v>
      </c>
      <c r="AA23" s="25">
        <v>1</v>
      </c>
      <c r="AB23" s="25">
        <v>1</v>
      </c>
      <c r="AC23" s="25">
        <v>1</v>
      </c>
      <c r="AD23" s="25">
        <v>1</v>
      </c>
      <c r="AE23" s="25">
        <v>1</v>
      </c>
      <c r="AF23" s="25">
        <v>1</v>
      </c>
      <c r="AG23" s="25">
        <v>1</v>
      </c>
      <c r="AH23" s="25">
        <v>1</v>
      </c>
      <c r="AI23" s="25">
        <v>1</v>
      </c>
      <c r="AJ23" s="25">
        <v>1</v>
      </c>
      <c r="AK23" s="25">
        <v>1</v>
      </c>
      <c r="AL23" s="25">
        <v>1</v>
      </c>
    </row>
    <row r="24" spans="2:38" ht="12" customHeight="1" x14ac:dyDescent="0.25">
      <c r="B24" s="11" t="s">
        <v>203</v>
      </c>
      <c r="C24" s="24">
        <v>1</v>
      </c>
      <c r="D24" s="24">
        <v>1</v>
      </c>
      <c r="E24" s="24">
        <v>1</v>
      </c>
      <c r="F24" s="24">
        <v>1</v>
      </c>
      <c r="G24" s="24">
        <v>1</v>
      </c>
      <c r="H24" s="24">
        <v>1</v>
      </c>
      <c r="I24" s="32">
        <v>1</v>
      </c>
      <c r="J24" s="25">
        <v>1</v>
      </c>
      <c r="K24" s="25">
        <v>1</v>
      </c>
      <c r="L24" s="25">
        <v>1</v>
      </c>
      <c r="M24" s="25">
        <v>1</v>
      </c>
      <c r="N24" s="25">
        <v>1</v>
      </c>
      <c r="O24" s="25">
        <v>1</v>
      </c>
      <c r="P24" s="25">
        <v>1</v>
      </c>
      <c r="Q24" s="25">
        <v>0.92500000000000004</v>
      </c>
      <c r="R24" s="25">
        <v>0.92460370321033702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</row>
    <row r="25" spans="2:38" ht="12" customHeight="1" x14ac:dyDescent="0.25">
      <c r="B25" s="11" t="s">
        <v>205</v>
      </c>
      <c r="C25" s="24">
        <v>1</v>
      </c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32">
        <v>1</v>
      </c>
      <c r="J25" s="25">
        <v>1</v>
      </c>
      <c r="K25" s="25">
        <v>1</v>
      </c>
      <c r="L25" s="25">
        <v>0.78100000000000003</v>
      </c>
      <c r="M25" s="25">
        <v>0.92300000000000004</v>
      </c>
      <c r="N25" s="25">
        <v>1</v>
      </c>
      <c r="O25" s="25">
        <v>1</v>
      </c>
      <c r="P25" s="25">
        <v>1</v>
      </c>
      <c r="Q25" s="25">
        <v>0.92600000000000005</v>
      </c>
      <c r="R25" s="25">
        <v>0.84866359299430416</v>
      </c>
      <c r="S25" s="25">
        <v>0.84866359299430416</v>
      </c>
      <c r="T25" s="25">
        <v>0.77121363208977989</v>
      </c>
      <c r="U25" s="25">
        <v>0.84866359299430416</v>
      </c>
      <c r="V25" s="25">
        <v>0.84866359299430416</v>
      </c>
      <c r="W25" s="25">
        <v>0.84866359299430416</v>
      </c>
      <c r="X25" s="25">
        <v>0.84866359299430416</v>
      </c>
      <c r="Y25" s="25">
        <v>0.92611355389882855</v>
      </c>
      <c r="Z25" s="25">
        <v>0.92611355389882855</v>
      </c>
      <c r="AA25" s="25">
        <v>0.78512343762648196</v>
      </c>
      <c r="AB25" s="25">
        <v>0.78512343762648196</v>
      </c>
      <c r="AC25" s="25">
        <v>0.51602558685466882</v>
      </c>
      <c r="AD25" s="25">
        <v>0.51602558685466882</v>
      </c>
      <c r="AE25" s="25">
        <v>0.57562861877774818</v>
      </c>
      <c r="AF25" s="25">
        <v>0.79400000000000004</v>
      </c>
      <c r="AG25" s="25">
        <v>0.79406869595461893</v>
      </c>
      <c r="AH25" s="25">
        <v>0.79406869595461893</v>
      </c>
      <c r="AI25" s="25">
        <v>0.92600000000000005</v>
      </c>
      <c r="AJ25" s="243">
        <v>1</v>
      </c>
      <c r="AK25" s="25">
        <v>1</v>
      </c>
      <c r="AL25" s="25">
        <v>1</v>
      </c>
    </row>
    <row r="26" spans="2:38" ht="12" customHeight="1" x14ac:dyDescent="0.25">
      <c r="B26" s="11" t="s">
        <v>207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25">
        <v>0.97499999999999998</v>
      </c>
      <c r="N26" s="25">
        <v>0.97499999999999998</v>
      </c>
      <c r="O26" s="25">
        <v>0.97499999999999998</v>
      </c>
      <c r="P26" s="25">
        <v>0.97499999999999998</v>
      </c>
      <c r="Q26" s="25">
        <v>0.97499999999999998</v>
      </c>
      <c r="R26" s="25">
        <v>0.97466820004351473</v>
      </c>
      <c r="S26" s="25">
        <v>0.97466820004351473</v>
      </c>
      <c r="T26" s="25">
        <v>0.84720106921953187</v>
      </c>
      <c r="U26" s="25">
        <v>0.84720106921953187</v>
      </c>
      <c r="V26" s="25">
        <v>0.84720106921953187</v>
      </c>
      <c r="W26" s="25">
        <v>0.8112703198334007</v>
      </c>
      <c r="X26" s="25">
        <v>0.89833089857955428</v>
      </c>
      <c r="Y26" s="25">
        <v>0.89833089857955428</v>
      </c>
      <c r="Z26" s="25">
        <v>0.92167867848714846</v>
      </c>
      <c r="AA26" s="25">
        <v>0.90467161905945981</v>
      </c>
      <c r="AB26" s="25">
        <v>0.93886595369900883</v>
      </c>
      <c r="AC26" s="25">
        <v>0.94623411862454432</v>
      </c>
      <c r="AD26" s="25">
        <v>0.94623411862454432</v>
      </c>
      <c r="AE26" s="25">
        <v>0.95664066142417559</v>
      </c>
      <c r="AF26" s="25">
        <v>0.95699999999999996</v>
      </c>
      <c r="AG26" s="25">
        <v>0.95664066142417559</v>
      </c>
      <c r="AH26" s="25">
        <v>1</v>
      </c>
      <c r="AI26" s="25">
        <v>0.99299999999999999</v>
      </c>
      <c r="AJ26" s="243">
        <v>1</v>
      </c>
      <c r="AK26" s="25">
        <v>1</v>
      </c>
      <c r="AL26" s="25">
        <v>0.99300539851947789</v>
      </c>
    </row>
    <row r="27" spans="2:38" ht="12" customHeight="1" x14ac:dyDescent="0.25">
      <c r="B27" s="11" t="s">
        <v>208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25">
        <v>0.74578443954176377</v>
      </c>
      <c r="U27" s="25">
        <v>0.76889266553947577</v>
      </c>
      <c r="V27" s="25">
        <v>0.80197115300790989</v>
      </c>
      <c r="W27" s="25">
        <v>0.84589010300067413</v>
      </c>
      <c r="X27" s="25">
        <v>0.65492064401036254</v>
      </c>
      <c r="Y27" s="25">
        <v>0.57575158787734815</v>
      </c>
      <c r="Z27" s="25">
        <v>0.67130064680712187</v>
      </c>
      <c r="AA27" s="25">
        <v>0.64817048246885656</v>
      </c>
      <c r="AB27" s="25">
        <v>0.64817048246885656</v>
      </c>
      <c r="AC27" s="25">
        <v>1</v>
      </c>
      <c r="AD27" s="25">
        <v>1</v>
      </c>
      <c r="AE27" s="25">
        <v>1</v>
      </c>
      <c r="AF27" s="25">
        <v>1</v>
      </c>
      <c r="AG27" s="25">
        <v>1</v>
      </c>
      <c r="AH27" s="25">
        <v>1</v>
      </c>
      <c r="AI27" s="25">
        <v>1</v>
      </c>
      <c r="AJ27" s="243">
        <v>1</v>
      </c>
      <c r="AK27" s="25">
        <v>1</v>
      </c>
      <c r="AL27" s="25">
        <v>1</v>
      </c>
    </row>
    <row r="28" spans="2:38" ht="12" customHeight="1" x14ac:dyDescent="0.25">
      <c r="B28" s="19" t="s">
        <v>248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>
        <v>0.97199999999999998</v>
      </c>
      <c r="O28" s="29">
        <v>0.96599999999999997</v>
      </c>
      <c r="P28" s="29">
        <v>0.97099999999999997</v>
      </c>
      <c r="Q28" s="29">
        <v>0.93899999999999995</v>
      </c>
      <c r="R28" s="29">
        <v>0.93</v>
      </c>
      <c r="S28" s="29">
        <v>0.91600000000000004</v>
      </c>
      <c r="T28" s="29">
        <v>0.79500000000000004</v>
      </c>
      <c r="U28" s="29">
        <v>0.81200000000000006</v>
      </c>
      <c r="V28" s="29">
        <v>0.80100000000000005</v>
      </c>
      <c r="W28" s="29">
        <v>0.78900000000000003</v>
      </c>
      <c r="X28" s="29">
        <v>0.76700000000000002</v>
      </c>
      <c r="Y28" s="29">
        <v>0.746</v>
      </c>
      <c r="Z28" s="29">
        <v>0.85499999999999998</v>
      </c>
      <c r="AA28" s="29">
        <v>0.82</v>
      </c>
      <c r="AB28" s="29">
        <v>0.83699999999999997</v>
      </c>
      <c r="AC28" s="29">
        <v>0.86940193586791947</v>
      </c>
      <c r="AD28" s="29">
        <v>0.86940193586791947</v>
      </c>
      <c r="AE28" s="29">
        <v>0.88522419730107027</v>
      </c>
      <c r="AF28" s="29">
        <v>0.92800000000000005</v>
      </c>
      <c r="AG28" s="29">
        <v>0.92771755859032545</v>
      </c>
      <c r="AH28" s="29">
        <v>0.95489411856383077</v>
      </c>
      <c r="AI28" s="29">
        <v>0.97899999999999998</v>
      </c>
      <c r="AJ28" s="244">
        <v>1</v>
      </c>
      <c r="AK28" s="29">
        <v>1</v>
      </c>
      <c r="AL28" s="29">
        <v>0.9955047011323086</v>
      </c>
    </row>
    <row r="29" spans="2:38" ht="12" customHeight="1" x14ac:dyDescent="0.25">
      <c r="C29" s="24"/>
      <c r="D29" s="24"/>
      <c r="E29" s="24"/>
      <c r="F29" s="24"/>
      <c r="G29" s="24"/>
      <c r="H29" s="24"/>
      <c r="I29" s="32"/>
      <c r="J29" s="25"/>
      <c r="K29" s="25"/>
      <c r="L29" s="25"/>
      <c r="M29" s="25"/>
      <c r="N29" s="25"/>
      <c r="O29" s="25"/>
      <c r="P29" s="25"/>
      <c r="Q29" s="25"/>
      <c r="R29" s="25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5"/>
      <c r="AD29" s="25"/>
      <c r="AE29" s="25"/>
      <c r="AF29" s="25"/>
      <c r="AG29" s="25"/>
      <c r="AH29" s="25"/>
      <c r="AJ29" s="245"/>
      <c r="AK29" s="25"/>
    </row>
    <row r="30" spans="2:38" ht="12" customHeight="1" x14ac:dyDescent="0.25">
      <c r="B30" s="11" t="s">
        <v>204</v>
      </c>
      <c r="C30" s="24">
        <v>1</v>
      </c>
      <c r="D30" s="24">
        <v>1</v>
      </c>
      <c r="E30" s="24">
        <v>1</v>
      </c>
      <c r="F30" s="24">
        <v>0.86299999999999999</v>
      </c>
      <c r="G30" s="24">
        <v>0.86299999999999999</v>
      </c>
      <c r="H30" s="24">
        <v>0.86</v>
      </c>
      <c r="I30" s="32">
        <v>0.86</v>
      </c>
      <c r="J30" s="25">
        <v>0.86199999999999999</v>
      </c>
      <c r="K30" s="25">
        <v>0.86199999999999999</v>
      </c>
      <c r="L30" s="25">
        <v>0.86199999999999999</v>
      </c>
      <c r="M30" s="25">
        <v>0.86199999999999999</v>
      </c>
      <c r="N30" s="25">
        <v>0.44600000000000001</v>
      </c>
      <c r="O30" s="25">
        <v>0.312</v>
      </c>
      <c r="P30" s="25">
        <v>0.312</v>
      </c>
      <c r="Q30" s="25">
        <v>0.312</v>
      </c>
      <c r="R30" s="25">
        <v>0.31193670414631103</v>
      </c>
      <c r="S30" s="25">
        <v>0.31193670414631103</v>
      </c>
      <c r="T30" s="25">
        <v>0.31193670414631103</v>
      </c>
      <c r="U30" s="25">
        <v>0.31193670414631103</v>
      </c>
      <c r="V30" s="25">
        <v>0.17267326594498508</v>
      </c>
      <c r="W30" s="25">
        <v>0.17267326594498508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</row>
    <row r="31" spans="2:38" ht="12" customHeight="1" x14ac:dyDescent="0.25">
      <c r="B31" s="11" t="s">
        <v>206</v>
      </c>
      <c r="C31" s="45" t="s">
        <v>4</v>
      </c>
      <c r="D31" s="45" t="s">
        <v>4</v>
      </c>
      <c r="E31" s="45" t="s">
        <v>4</v>
      </c>
      <c r="F31" s="45" t="s">
        <v>4</v>
      </c>
      <c r="G31" s="45" t="s">
        <v>4</v>
      </c>
      <c r="H31" s="24">
        <v>0.24</v>
      </c>
      <c r="I31" s="32">
        <v>0.68</v>
      </c>
      <c r="J31" s="25">
        <v>0.69799999999999995</v>
      </c>
      <c r="K31" s="25">
        <v>0.69799999999999995</v>
      </c>
      <c r="L31" s="25">
        <v>0.69799999999999995</v>
      </c>
      <c r="M31" s="25">
        <v>0.69799999999999995</v>
      </c>
      <c r="N31" s="25">
        <v>0.45700000000000002</v>
      </c>
      <c r="O31" s="25">
        <v>0.67600000000000005</v>
      </c>
      <c r="P31" s="25">
        <v>0.70799999999999996</v>
      </c>
      <c r="Q31" s="25">
        <v>0.84599999999999997</v>
      </c>
      <c r="R31" s="25">
        <v>0.82685919640952643</v>
      </c>
      <c r="S31" s="25">
        <v>0.85799999999999998</v>
      </c>
      <c r="T31" s="25">
        <v>0.93125036641939329</v>
      </c>
      <c r="U31" s="25">
        <v>0.82708974698007665</v>
      </c>
      <c r="V31" s="25">
        <v>0.93125028066201299</v>
      </c>
      <c r="W31" s="25">
        <v>0.75088252610780404</v>
      </c>
      <c r="X31" s="25">
        <v>0.75088252610780404</v>
      </c>
      <c r="Y31" s="25">
        <v>0.75088252610780404</v>
      </c>
      <c r="Z31" s="25">
        <v>0.81443064280332689</v>
      </c>
      <c r="AA31" s="25">
        <v>0.60587880889536416</v>
      </c>
      <c r="AB31" s="25">
        <v>0.47640006685992836</v>
      </c>
      <c r="AC31" s="25">
        <v>0.39172456425051838</v>
      </c>
      <c r="AD31" s="25">
        <v>0.41897898598358746</v>
      </c>
      <c r="AE31" s="25">
        <v>0.46376650704812128</v>
      </c>
      <c r="AF31" s="25">
        <v>0.33800000000000002</v>
      </c>
      <c r="AG31" s="25">
        <v>0.4673838067214417</v>
      </c>
      <c r="AH31" s="25">
        <v>0.50577914269605173</v>
      </c>
      <c r="AI31" s="194">
        <v>0.56100000000000005</v>
      </c>
      <c r="AJ31" s="243">
        <v>0.5865692172705067</v>
      </c>
      <c r="AK31" s="25">
        <v>0.6915090140005874</v>
      </c>
      <c r="AL31" s="25">
        <v>0.75328983592637822</v>
      </c>
    </row>
    <row r="32" spans="2:38" ht="12" customHeight="1" x14ac:dyDescent="0.25">
      <c r="B32" s="19" t="s">
        <v>249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9">
        <v>0.45</v>
      </c>
      <c r="O32" s="29">
        <v>0.46200000000000002</v>
      </c>
      <c r="P32" s="29">
        <v>0.47499999999999998</v>
      </c>
      <c r="Q32" s="29">
        <v>0.53200000000000003</v>
      </c>
      <c r="R32" s="29">
        <v>0.52400000000000002</v>
      </c>
      <c r="S32" s="29">
        <v>0.53600000000000003</v>
      </c>
      <c r="T32" s="29">
        <v>0.56699999999999995</v>
      </c>
      <c r="U32" s="29">
        <v>0.52400000000000002</v>
      </c>
      <c r="V32" s="29">
        <v>0.48499999999999999</v>
      </c>
      <c r="W32" s="29">
        <v>0.41099999999999998</v>
      </c>
      <c r="X32" s="29">
        <v>0.309</v>
      </c>
      <c r="Y32" s="29">
        <v>0.309</v>
      </c>
      <c r="Z32" s="29">
        <v>0.33500000000000002</v>
      </c>
      <c r="AA32" s="29">
        <v>0.249</v>
      </c>
      <c r="AB32" s="29">
        <v>0.19600000000000001</v>
      </c>
      <c r="AC32" s="29">
        <v>0.16119816997167818</v>
      </c>
      <c r="AD32" s="29">
        <v>0.17241360884876986</v>
      </c>
      <c r="AE32" s="29">
        <v>0.46376650704812128</v>
      </c>
      <c r="AF32" s="29">
        <v>0.33800000000000002</v>
      </c>
      <c r="AG32" s="29">
        <v>0.4673838067214417</v>
      </c>
      <c r="AH32" s="29">
        <f>+AH31</f>
        <v>0.50577914269605173</v>
      </c>
      <c r="AI32" s="29">
        <f>+AI31</f>
        <v>0.56100000000000005</v>
      </c>
      <c r="AJ32" s="244">
        <f>+AJ31</f>
        <v>0.5865692172705067</v>
      </c>
      <c r="AK32" s="29">
        <v>0.6915090140005874</v>
      </c>
      <c r="AL32" s="29">
        <v>0.75328983592637822</v>
      </c>
    </row>
    <row r="33" spans="2:38" ht="12" customHeight="1" x14ac:dyDescent="0.25">
      <c r="AJ33" s="245"/>
    </row>
    <row r="34" spans="2:38" ht="12" customHeight="1" x14ac:dyDescent="0.25">
      <c r="B34" s="19" t="s">
        <v>8</v>
      </c>
      <c r="C34" s="29">
        <v>1</v>
      </c>
      <c r="D34" s="29">
        <v>1</v>
      </c>
      <c r="E34" s="29">
        <v>1</v>
      </c>
      <c r="F34" s="29">
        <v>0.96699999999999997</v>
      </c>
      <c r="G34" s="29">
        <v>0.96699999999999997</v>
      </c>
      <c r="H34" s="29">
        <v>0.93600000000000005</v>
      </c>
      <c r="I34" s="29">
        <v>0.91</v>
      </c>
      <c r="J34" s="29">
        <v>0.92300000000000004</v>
      </c>
      <c r="K34" s="29">
        <v>0.93400000000000005</v>
      </c>
      <c r="L34" s="29">
        <v>0.9</v>
      </c>
      <c r="M34" s="29">
        <v>0.93</v>
      </c>
      <c r="N34" s="29">
        <v>0.88300000000000001</v>
      </c>
      <c r="O34" s="29">
        <v>0.88100000000000001</v>
      </c>
      <c r="P34" s="29">
        <v>0.88700000000000001</v>
      </c>
      <c r="Q34" s="29">
        <v>0.87</v>
      </c>
      <c r="R34" s="29">
        <v>0.8611794657156594</v>
      </c>
      <c r="S34" s="29">
        <v>0.83672592974319338</v>
      </c>
      <c r="T34" s="29">
        <v>0.75646796243721337</v>
      </c>
      <c r="U34" s="29">
        <v>0.76256536361651017</v>
      </c>
      <c r="V34" s="29">
        <v>0.74683487655683156</v>
      </c>
      <c r="W34" s="29">
        <v>0.72374389845618803</v>
      </c>
      <c r="X34" s="29">
        <v>0.68573962988922166</v>
      </c>
      <c r="Y34" s="29">
        <v>0.66365061622517507</v>
      </c>
      <c r="Z34" s="29">
        <v>0.73323145997087036</v>
      </c>
      <c r="AA34" s="29">
        <v>0.68527433863713305</v>
      </c>
      <c r="AB34" s="29">
        <v>0.68602558795229251</v>
      </c>
      <c r="AC34" s="29">
        <v>0.68393519953469195</v>
      </c>
      <c r="AD34" s="29">
        <v>0.68687233563202221</v>
      </c>
      <c r="AE34" s="29">
        <v>0.83049909437703939</v>
      </c>
      <c r="AF34" s="29">
        <v>0.84799999999999998</v>
      </c>
      <c r="AG34" s="29">
        <v>0.86553336311247397</v>
      </c>
      <c r="AH34" s="29">
        <v>0.89422717891964199</v>
      </c>
      <c r="AI34" s="29">
        <v>0.92300000000000004</v>
      </c>
      <c r="AJ34" s="244">
        <v>0.94347182996265588</v>
      </c>
      <c r="AK34" s="29">
        <v>0.96377633535449425</v>
      </c>
      <c r="AL34" s="29">
        <v>0.96239012117204348</v>
      </c>
    </row>
    <row r="35" spans="2:38" ht="12" customHeight="1" x14ac:dyDescent="0.25">
      <c r="AJ35" s="245"/>
    </row>
    <row r="36" spans="2:38" ht="12" customHeight="1" x14ac:dyDescent="0.25">
      <c r="AJ36" s="245"/>
    </row>
    <row r="37" spans="2:38" ht="12" customHeight="1" x14ac:dyDescent="0.25">
      <c r="AJ37" s="245"/>
    </row>
    <row r="38" spans="2:38" ht="12" customHeight="1" x14ac:dyDescent="0.25">
      <c r="AJ38" s="245"/>
    </row>
    <row r="39" spans="2:38" ht="12" customHeight="1" x14ac:dyDescent="0.25">
      <c r="AJ39" s="245"/>
    </row>
    <row r="40" spans="2:38" ht="12" customHeight="1" x14ac:dyDescent="0.25">
      <c r="AJ40" s="245"/>
    </row>
    <row r="47" spans="2:38" ht="12" customHeight="1" x14ac:dyDescent="0.25">
      <c r="AK47" s="16"/>
    </row>
    <row r="48" spans="2:38" ht="12" customHeight="1" x14ac:dyDescent="0.25">
      <c r="AK48" s="16"/>
    </row>
    <row r="49" spans="37:37" ht="12" customHeight="1" x14ac:dyDescent="0.25">
      <c r="AK49" s="16"/>
    </row>
    <row r="50" spans="37:37" ht="12" customHeight="1" x14ac:dyDescent="0.25">
      <c r="AK50" s="16"/>
    </row>
    <row r="51" spans="37:37" ht="12" customHeight="1" x14ac:dyDescent="0.25">
      <c r="AK51" s="16"/>
    </row>
    <row r="52" spans="37:37" ht="12" customHeight="1" x14ac:dyDescent="0.25">
      <c r="AK52" s="16"/>
    </row>
    <row r="53" spans="37:37" ht="12" customHeight="1" x14ac:dyDescent="0.25">
      <c r="AK53" s="16"/>
    </row>
    <row r="54" spans="37:37" ht="12" customHeight="1" x14ac:dyDescent="0.25">
      <c r="AK54" s="16"/>
    </row>
    <row r="55" spans="37:37" ht="12" customHeight="1" x14ac:dyDescent="0.25">
      <c r="AK55" s="16"/>
    </row>
    <row r="56" spans="37:37" ht="12" customHeight="1" x14ac:dyDescent="0.25">
      <c r="AK56" s="16"/>
    </row>
    <row r="57" spans="37:37" ht="12" customHeight="1" x14ac:dyDescent="0.25">
      <c r="AK57" s="16"/>
    </row>
    <row r="58" spans="37:37" ht="12" customHeight="1" x14ac:dyDescent="0.25">
      <c r="AK58" s="16"/>
    </row>
    <row r="59" spans="37:37" ht="12" customHeight="1" x14ac:dyDescent="0.25">
      <c r="AK59" s="16"/>
    </row>
    <row r="60" spans="37:37" ht="12" customHeight="1" x14ac:dyDescent="0.25">
      <c r="AK60" s="16"/>
    </row>
    <row r="61" spans="37:37" ht="12" customHeight="1" x14ac:dyDescent="0.25">
      <c r="AK61" s="16"/>
    </row>
    <row r="63" spans="37:37" ht="12" customHeight="1" x14ac:dyDescent="0.25">
      <c r="AK63" s="22"/>
    </row>
  </sheetData>
  <dataConsolidate/>
  <mergeCells count="2">
    <mergeCell ref="B2:B3"/>
    <mergeCell ref="B19:B20"/>
  </mergeCells>
  <phoneticPr fontId="15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B47-7817-4E47-ABAF-DC0C6D176B54}">
  <dimension ref="B2:AK62"/>
  <sheetViews>
    <sheetView showGridLines="0" zoomScaleNormal="100" workbookViewId="0">
      <selection activeCell="C51" sqref="C51"/>
    </sheetView>
  </sheetViews>
  <sheetFormatPr baseColWidth="10" defaultRowHeight="14.5" x14ac:dyDescent="0.35"/>
  <cols>
    <col min="1" max="1" width="3.7265625" customWidth="1"/>
    <col min="2" max="2" width="78.90625" bestFit="1" customWidth="1"/>
  </cols>
  <sheetData>
    <row r="2" spans="2:37" x14ac:dyDescent="0.35">
      <c r="B2" s="256" t="s">
        <v>301</v>
      </c>
      <c r="C2" s="256"/>
      <c r="D2" s="256"/>
    </row>
    <row r="3" spans="2:37" x14ac:dyDescent="0.35">
      <c r="B3" s="256" t="s">
        <v>360</v>
      </c>
      <c r="C3" s="256"/>
      <c r="D3" s="256"/>
      <c r="AK3" s="238"/>
    </row>
    <row r="4" spans="2:37" x14ac:dyDescent="0.35">
      <c r="AK4" s="240"/>
    </row>
    <row r="5" spans="2:37" x14ac:dyDescent="0.35">
      <c r="B5" s="54" t="s">
        <v>69</v>
      </c>
      <c r="C5" s="51" t="s">
        <v>361</v>
      </c>
      <c r="D5" s="51" t="s">
        <v>294</v>
      </c>
      <c r="AK5" s="240"/>
    </row>
    <row r="6" spans="2:37" x14ac:dyDescent="0.35">
      <c r="B6" s="55" t="s">
        <v>11</v>
      </c>
      <c r="C6" s="195"/>
      <c r="D6" s="195"/>
      <c r="AK6" s="240"/>
    </row>
    <row r="7" spans="2:37" x14ac:dyDescent="0.35">
      <c r="B7" s="55" t="s">
        <v>12</v>
      </c>
      <c r="C7" s="195"/>
      <c r="D7" s="195"/>
      <c r="AK7" s="240"/>
    </row>
    <row r="8" spans="2:37" x14ac:dyDescent="0.35">
      <c r="B8" s="56" t="s">
        <v>13</v>
      </c>
      <c r="C8" s="57">
        <v>2344667</v>
      </c>
      <c r="D8" s="57">
        <v>2373986</v>
      </c>
      <c r="AK8" s="240"/>
    </row>
    <row r="9" spans="2:37" x14ac:dyDescent="0.35">
      <c r="B9" s="56" t="s">
        <v>14</v>
      </c>
      <c r="C9" s="57">
        <v>54091</v>
      </c>
      <c r="D9" s="57">
        <v>50969</v>
      </c>
      <c r="AK9" s="240"/>
    </row>
    <row r="10" spans="2:37" x14ac:dyDescent="0.35">
      <c r="B10" s="56" t="s">
        <v>15</v>
      </c>
      <c r="C10" s="57">
        <v>124720</v>
      </c>
      <c r="D10" s="57">
        <v>27233</v>
      </c>
      <c r="AK10" s="240"/>
    </row>
    <row r="11" spans="2:37" x14ac:dyDescent="0.35">
      <c r="B11" s="56" t="s">
        <v>16</v>
      </c>
      <c r="C11" s="57">
        <v>18129</v>
      </c>
      <c r="D11" s="57">
        <v>90053</v>
      </c>
      <c r="AK11" s="240"/>
    </row>
    <row r="12" spans="2:37" x14ac:dyDescent="0.35">
      <c r="B12" s="56" t="s">
        <v>137</v>
      </c>
      <c r="C12" s="57">
        <v>11885</v>
      </c>
      <c r="D12" s="57">
        <v>14886</v>
      </c>
      <c r="AK12" s="240"/>
    </row>
    <row r="13" spans="2:37" x14ac:dyDescent="0.35">
      <c r="B13" s="56" t="s">
        <v>17</v>
      </c>
      <c r="C13" s="57">
        <v>178204</v>
      </c>
      <c r="D13" s="57">
        <v>180372</v>
      </c>
      <c r="AK13" s="240"/>
    </row>
    <row r="14" spans="2:37" x14ac:dyDescent="0.35">
      <c r="B14" s="56" t="s">
        <v>18</v>
      </c>
      <c r="C14" s="57">
        <v>6920</v>
      </c>
      <c r="D14" s="57">
        <v>8498</v>
      </c>
      <c r="AK14" s="240"/>
    </row>
    <row r="15" spans="2:37" x14ac:dyDescent="0.35">
      <c r="B15" s="56" t="s">
        <v>233</v>
      </c>
      <c r="C15" s="57">
        <v>58</v>
      </c>
      <c r="D15" s="57">
        <v>15</v>
      </c>
      <c r="AK15" s="240"/>
    </row>
    <row r="16" spans="2:37" x14ac:dyDescent="0.35">
      <c r="B16" s="56" t="s">
        <v>19</v>
      </c>
      <c r="C16" s="57">
        <v>32996</v>
      </c>
      <c r="D16" s="57">
        <v>47677</v>
      </c>
      <c r="AK16" s="240"/>
    </row>
    <row r="17" spans="2:37" x14ac:dyDescent="0.35">
      <c r="B17" s="56" t="s">
        <v>20</v>
      </c>
      <c r="C17" s="57">
        <v>27563</v>
      </c>
      <c r="D17" s="57">
        <v>14210</v>
      </c>
      <c r="AK17" s="240"/>
    </row>
    <row r="18" spans="2:37" ht="15" thickBot="1" x14ac:dyDescent="0.4">
      <c r="B18" s="59" t="s">
        <v>21</v>
      </c>
      <c r="C18" s="57" t="s">
        <v>10</v>
      </c>
      <c r="D18" s="57">
        <v>78</v>
      </c>
      <c r="AK18" s="240"/>
    </row>
    <row r="19" spans="2:37" ht="15" thickBot="1" x14ac:dyDescent="0.4">
      <c r="B19" s="60" t="s">
        <v>22</v>
      </c>
      <c r="C19" s="61">
        <f>SUM(C8:C18)</f>
        <v>2799233</v>
      </c>
      <c r="D19" s="61">
        <f>SUM(D8:D18)</f>
        <v>2807977</v>
      </c>
      <c r="AK19" s="240"/>
    </row>
    <row r="20" spans="2:37" x14ac:dyDescent="0.35">
      <c r="B20" s="55" t="s">
        <v>23</v>
      </c>
      <c r="C20" s="195"/>
      <c r="D20" s="195"/>
    </row>
    <row r="21" spans="2:37" x14ac:dyDescent="0.35">
      <c r="B21" s="56" t="s">
        <v>15</v>
      </c>
      <c r="C21" s="249">
        <v>35695</v>
      </c>
      <c r="D21" s="249">
        <v>573</v>
      </c>
    </row>
    <row r="22" spans="2:37" x14ac:dyDescent="0.35">
      <c r="B22" s="56" t="s">
        <v>24</v>
      </c>
      <c r="C22" s="249">
        <v>1221</v>
      </c>
      <c r="D22" s="249">
        <v>1506</v>
      </c>
    </row>
    <row r="23" spans="2:37" x14ac:dyDescent="0.35">
      <c r="B23" s="56" t="s">
        <v>233</v>
      </c>
      <c r="C23" s="249">
        <v>351</v>
      </c>
      <c r="D23" s="249">
        <v>1500</v>
      </c>
    </row>
    <row r="24" spans="2:37" x14ac:dyDescent="0.35">
      <c r="B24" s="56" t="s">
        <v>19</v>
      </c>
      <c r="C24" s="249">
        <v>129984</v>
      </c>
      <c r="D24" s="249">
        <v>106235</v>
      </c>
      <c r="AK24" s="238"/>
    </row>
    <row r="25" spans="2:37" x14ac:dyDescent="0.35">
      <c r="B25" s="56" t="s">
        <v>20</v>
      </c>
      <c r="C25" s="249">
        <v>218765</v>
      </c>
      <c r="D25" s="249">
        <v>168228</v>
      </c>
      <c r="AJ25" s="241"/>
      <c r="AK25" s="25"/>
    </row>
    <row r="26" spans="2:37" ht="15" thickBot="1" x14ac:dyDescent="0.4">
      <c r="B26" s="59" t="s">
        <v>25</v>
      </c>
      <c r="C26" s="249">
        <v>176820</v>
      </c>
      <c r="D26" s="249">
        <v>39452</v>
      </c>
      <c r="AJ26" s="241"/>
      <c r="AK26" s="25"/>
    </row>
    <row r="27" spans="2:37" ht="15" thickBot="1" x14ac:dyDescent="0.4">
      <c r="B27" s="60" t="s">
        <v>26</v>
      </c>
      <c r="C27" s="61">
        <f>SUM(C21:C26)</f>
        <v>562836</v>
      </c>
      <c r="D27" s="61">
        <f>SUM(D21:D26)</f>
        <v>317494</v>
      </c>
      <c r="AJ27" s="241"/>
      <c r="AK27" s="25"/>
    </row>
    <row r="28" spans="2:37" ht="15" thickBot="1" x14ac:dyDescent="0.4">
      <c r="B28" s="63" t="s">
        <v>27</v>
      </c>
      <c r="C28" s="64">
        <f>+C19+C27</f>
        <v>3362069</v>
      </c>
      <c r="D28" s="64">
        <f>+D19+D27</f>
        <v>3125471</v>
      </c>
      <c r="AJ28" s="241"/>
      <c r="AK28" s="25"/>
    </row>
    <row r="29" spans="2:37" ht="15" thickTop="1" x14ac:dyDescent="0.35">
      <c r="B29" s="55" t="s">
        <v>28</v>
      </c>
      <c r="C29" s="195"/>
      <c r="D29" s="195"/>
      <c r="AK29" s="25"/>
    </row>
    <row r="30" spans="2:37" x14ac:dyDescent="0.35">
      <c r="B30" s="56" t="s">
        <v>29</v>
      </c>
      <c r="C30" s="57">
        <v>1577804</v>
      </c>
      <c r="D30" s="57">
        <v>1503846</v>
      </c>
      <c r="AJ30" s="241"/>
      <c r="AK30" s="25"/>
    </row>
    <row r="31" spans="2:37" ht="15" thickBot="1" x14ac:dyDescent="0.4">
      <c r="B31" s="59" t="s">
        <v>30</v>
      </c>
      <c r="C31" s="250">
        <v>94163</v>
      </c>
      <c r="D31" s="250">
        <v>102883</v>
      </c>
      <c r="AJ31" s="241"/>
      <c r="AK31" s="25"/>
    </row>
    <row r="32" spans="2:37" ht="15" thickBot="1" x14ac:dyDescent="0.4">
      <c r="B32" s="63" t="s">
        <v>31</v>
      </c>
      <c r="C32" s="64">
        <f>SUM(C30:C31)</f>
        <v>1671967</v>
      </c>
      <c r="D32" s="64">
        <f>SUM(D30:D31)</f>
        <v>1606729</v>
      </c>
      <c r="AJ32" s="241"/>
      <c r="AK32" s="25"/>
    </row>
    <row r="33" spans="2:37" ht="15" thickTop="1" x14ac:dyDescent="0.35">
      <c r="B33" s="55" t="s">
        <v>32</v>
      </c>
      <c r="C33" s="195"/>
      <c r="D33" s="195"/>
      <c r="AJ33" s="241"/>
      <c r="AK33" s="25"/>
    </row>
    <row r="34" spans="2:37" x14ac:dyDescent="0.35">
      <c r="B34" s="55" t="s">
        <v>33</v>
      </c>
      <c r="C34" s="195"/>
      <c r="D34" s="195"/>
      <c r="AJ34" s="241"/>
      <c r="AK34" s="25"/>
    </row>
    <row r="35" spans="2:37" x14ac:dyDescent="0.35">
      <c r="B35" s="56" t="s">
        <v>34</v>
      </c>
      <c r="C35" s="57">
        <v>509792</v>
      </c>
      <c r="D35" s="57">
        <v>258414</v>
      </c>
      <c r="AJ35" s="241"/>
      <c r="AK35" s="25"/>
    </row>
    <row r="36" spans="2:37" x14ac:dyDescent="0.35">
      <c r="B36" s="56" t="s">
        <v>35</v>
      </c>
      <c r="C36" s="57">
        <v>3268</v>
      </c>
      <c r="D36" s="57">
        <v>12627</v>
      </c>
      <c r="AJ36" s="241"/>
      <c r="AK36" s="25"/>
    </row>
    <row r="37" spans="2:37" x14ac:dyDescent="0.35">
      <c r="B37" s="56" t="s">
        <v>36</v>
      </c>
      <c r="C37" s="57">
        <v>744972</v>
      </c>
      <c r="D37" s="57">
        <v>781535</v>
      </c>
      <c r="AJ37" s="241"/>
      <c r="AK37" s="25"/>
    </row>
    <row r="38" spans="2:37" x14ac:dyDescent="0.35">
      <c r="B38" s="56" t="s">
        <v>37</v>
      </c>
      <c r="C38" s="57">
        <v>60944</v>
      </c>
      <c r="D38" s="57">
        <v>53422</v>
      </c>
      <c r="AJ38" s="241"/>
      <c r="AK38" s="25"/>
    </row>
    <row r="39" spans="2:37" x14ac:dyDescent="0.35">
      <c r="B39" s="56" t="s">
        <v>38</v>
      </c>
      <c r="C39" s="57">
        <v>32171</v>
      </c>
      <c r="D39" s="57">
        <v>29305</v>
      </c>
      <c r="AJ39" s="241"/>
      <c r="AK39" s="25"/>
    </row>
    <row r="40" spans="2:37" ht="15" thickBot="1" x14ac:dyDescent="0.4">
      <c r="B40" s="59" t="s">
        <v>39</v>
      </c>
      <c r="C40" s="57">
        <v>124</v>
      </c>
      <c r="D40" s="57">
        <v>154</v>
      </c>
    </row>
    <row r="41" spans="2:37" ht="15" thickBot="1" x14ac:dyDescent="0.4">
      <c r="B41" s="196" t="s">
        <v>40</v>
      </c>
      <c r="C41" s="61">
        <f>SUM(C35:C40)</f>
        <v>1351271</v>
      </c>
      <c r="D41" s="61">
        <f>SUM(D35:D40)</f>
        <v>1135457</v>
      </c>
    </row>
    <row r="42" spans="2:37" x14ac:dyDescent="0.35">
      <c r="B42" s="55" t="s">
        <v>41</v>
      </c>
      <c r="C42" s="195"/>
      <c r="D42" s="195"/>
    </row>
    <row r="43" spans="2:37" x14ac:dyDescent="0.35">
      <c r="B43" s="56" t="s">
        <v>34</v>
      </c>
      <c r="C43" s="57">
        <v>137336</v>
      </c>
      <c r="D43" s="57">
        <v>252915</v>
      </c>
    </row>
    <row r="44" spans="2:37" x14ac:dyDescent="0.35">
      <c r="B44" s="56" t="s">
        <v>35</v>
      </c>
      <c r="C44" s="57">
        <v>5154</v>
      </c>
      <c r="D44" s="57">
        <v>2638</v>
      </c>
      <c r="AK44" s="238"/>
    </row>
    <row r="45" spans="2:37" x14ac:dyDescent="0.35">
      <c r="B45" s="56" t="s">
        <v>37</v>
      </c>
      <c r="C45" s="57">
        <v>120893</v>
      </c>
      <c r="D45" s="57">
        <v>101340</v>
      </c>
      <c r="AK45" s="16"/>
    </row>
    <row r="46" spans="2:37" x14ac:dyDescent="0.35">
      <c r="B46" s="56" t="s">
        <v>270</v>
      </c>
      <c r="C46" s="57">
        <v>55629</v>
      </c>
      <c r="D46" s="57">
        <v>9336</v>
      </c>
      <c r="AK46" s="16"/>
    </row>
    <row r="47" spans="2:37" x14ac:dyDescent="0.35">
      <c r="B47" s="56" t="s">
        <v>38</v>
      </c>
      <c r="C47" s="57">
        <v>5186</v>
      </c>
      <c r="D47" s="57">
        <v>5136</v>
      </c>
      <c r="AK47" s="16"/>
    </row>
    <row r="48" spans="2:37" x14ac:dyDescent="0.35">
      <c r="B48" s="56" t="s">
        <v>21</v>
      </c>
      <c r="C48" s="57">
        <v>49</v>
      </c>
      <c r="D48" s="57">
        <v>6</v>
      </c>
      <c r="AK48" s="16"/>
    </row>
    <row r="49" spans="2:37" x14ac:dyDescent="0.35">
      <c r="B49" s="56" t="s">
        <v>39</v>
      </c>
      <c r="C49" s="57">
        <v>14584</v>
      </c>
      <c r="D49" s="57">
        <v>11914</v>
      </c>
      <c r="AK49" s="16"/>
    </row>
    <row r="50" spans="2:37" ht="15" thickBot="1" x14ac:dyDescent="0.4">
      <c r="B50" s="60" t="s">
        <v>42</v>
      </c>
      <c r="C50" s="66">
        <f>SUM(C43:C49)</f>
        <v>338831</v>
      </c>
      <c r="D50" s="66">
        <f>SUM(D43:D49)</f>
        <v>383285</v>
      </c>
      <c r="AK50" s="16"/>
    </row>
    <row r="51" spans="2:37" ht="15" thickBot="1" x14ac:dyDescent="0.4">
      <c r="B51" s="196" t="s">
        <v>43</v>
      </c>
      <c r="C51" s="66">
        <f>+C41+C50</f>
        <v>1690102</v>
      </c>
      <c r="D51" s="66">
        <f>+D41+D50</f>
        <v>1518742</v>
      </c>
      <c r="AK51" s="16"/>
    </row>
    <row r="52" spans="2:37" ht="15" thickBot="1" x14ac:dyDescent="0.4">
      <c r="B52" s="63" t="s">
        <v>44</v>
      </c>
      <c r="C52" s="64">
        <f>+C32+C51</f>
        <v>3362069</v>
      </c>
      <c r="D52" s="64">
        <f>+D32+D51</f>
        <v>3125471</v>
      </c>
      <c r="AK52" s="16"/>
    </row>
    <row r="53" spans="2:37" ht="15" thickTop="1" x14ac:dyDescent="0.35">
      <c r="AK53" s="16"/>
    </row>
    <row r="54" spans="2:37" x14ac:dyDescent="0.35">
      <c r="AK54" s="16"/>
    </row>
    <row r="55" spans="2:37" x14ac:dyDescent="0.35">
      <c r="AK55" s="16"/>
    </row>
    <row r="56" spans="2:37" x14ac:dyDescent="0.35">
      <c r="AK56" s="16"/>
    </row>
    <row r="57" spans="2:37" x14ac:dyDescent="0.35">
      <c r="AK57" s="16"/>
    </row>
    <row r="58" spans="2:37" x14ac:dyDescent="0.35">
      <c r="AK58" s="16"/>
    </row>
    <row r="59" spans="2:37" x14ac:dyDescent="0.35">
      <c r="AK59" s="16"/>
    </row>
    <row r="60" spans="2:37" x14ac:dyDescent="0.35">
      <c r="AK60" s="16"/>
    </row>
    <row r="62" spans="2:37" x14ac:dyDescent="0.35">
      <c r="AK62" s="247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3CE-38C0-4AF7-9A23-F56CCC5392CF}">
  <dimension ref="B2:AK64"/>
  <sheetViews>
    <sheetView showGridLines="0" zoomScaleNormal="100" workbookViewId="0">
      <selection activeCell="G38" sqref="G38"/>
    </sheetView>
  </sheetViews>
  <sheetFormatPr baseColWidth="10" defaultRowHeight="14.5" x14ac:dyDescent="0.35"/>
  <cols>
    <col min="1" max="1" width="3.7265625" customWidth="1"/>
    <col min="2" max="2" width="79.36328125" customWidth="1"/>
    <col min="5" max="5" width="12.36328125" customWidth="1"/>
  </cols>
  <sheetData>
    <row r="2" spans="2:37" x14ac:dyDescent="0.35">
      <c r="B2" s="251" t="s">
        <v>306</v>
      </c>
    </row>
    <row r="3" spans="2:37" x14ac:dyDescent="0.35">
      <c r="B3" s="251" t="s">
        <v>386</v>
      </c>
      <c r="AK3" s="238"/>
    </row>
    <row r="4" spans="2:37" x14ac:dyDescent="0.35">
      <c r="B4" s="92"/>
      <c r="AK4" s="240"/>
    </row>
    <row r="5" spans="2:37" x14ac:dyDescent="0.35">
      <c r="B5" s="92"/>
      <c r="AK5" s="240"/>
    </row>
    <row r="6" spans="2:37" x14ac:dyDescent="0.35">
      <c r="C6" s="301"/>
      <c r="D6" s="301"/>
      <c r="E6" s="300"/>
      <c r="F6" s="301"/>
      <c r="G6" s="301"/>
      <c r="AK6" s="240"/>
    </row>
    <row r="7" spans="2:37" x14ac:dyDescent="0.35">
      <c r="B7" s="275" t="s">
        <v>69</v>
      </c>
      <c r="C7" s="274" t="s">
        <v>361</v>
      </c>
      <c r="D7" s="274" t="s">
        <v>294</v>
      </c>
      <c r="E7" s="304" t="s">
        <v>385</v>
      </c>
      <c r="F7" s="313"/>
      <c r="G7" s="313"/>
      <c r="AK7" s="240"/>
    </row>
    <row r="8" spans="2:37" x14ac:dyDescent="0.35">
      <c r="B8" s="56" t="s">
        <v>45</v>
      </c>
      <c r="C8" s="57">
        <v>468526</v>
      </c>
      <c r="D8" s="57">
        <v>458059</v>
      </c>
      <c r="E8" s="306">
        <v>462486</v>
      </c>
      <c r="F8" s="314"/>
      <c r="G8" s="314"/>
      <c r="AK8" s="240"/>
    </row>
    <row r="9" spans="2:37" ht="15" thickBot="1" x14ac:dyDescent="0.4">
      <c r="B9" s="67" t="s">
        <v>46</v>
      </c>
      <c r="C9" s="65">
        <v>-183736</v>
      </c>
      <c r="D9" s="65">
        <v>-152304</v>
      </c>
      <c r="E9" s="309">
        <v>-159559</v>
      </c>
      <c r="F9" s="314"/>
      <c r="G9" s="314"/>
      <c r="AK9" s="240"/>
    </row>
    <row r="10" spans="2:37" ht="15" thickBot="1" x14ac:dyDescent="0.4">
      <c r="B10" s="68" t="s">
        <v>47</v>
      </c>
      <c r="C10" s="235">
        <f>+SUM(C8:C9)</f>
        <v>284790</v>
      </c>
      <c r="D10" s="235">
        <f>+SUM(D8:D9)</f>
        <v>305755</v>
      </c>
      <c r="E10" s="311">
        <f>+SUM(E8:E9)</f>
        <v>302927</v>
      </c>
      <c r="F10" s="315"/>
      <c r="G10" s="315"/>
      <c r="AK10" s="240"/>
    </row>
    <row r="11" spans="2:37" x14ac:dyDescent="0.35">
      <c r="B11" s="56" t="s">
        <v>280</v>
      </c>
      <c r="C11" s="57">
        <v>-2500</v>
      </c>
      <c r="D11" s="57">
        <v>-488794</v>
      </c>
      <c r="E11" s="306">
        <v>-254567</v>
      </c>
      <c r="F11" s="314"/>
      <c r="G11" s="314"/>
      <c r="AK11" s="240"/>
    </row>
    <row r="12" spans="2:37" x14ac:dyDescent="0.35">
      <c r="B12" s="56" t="s">
        <v>48</v>
      </c>
      <c r="C12" s="57">
        <v>-68639</v>
      </c>
      <c r="D12" s="57">
        <v>-51980</v>
      </c>
      <c r="E12" s="306">
        <v>-123120</v>
      </c>
      <c r="F12" s="314"/>
      <c r="G12" s="314"/>
      <c r="AK12" s="240"/>
    </row>
    <row r="13" spans="2:37" x14ac:dyDescent="0.35">
      <c r="B13" s="56" t="s">
        <v>49</v>
      </c>
      <c r="C13" s="57">
        <v>-23982</v>
      </c>
      <c r="D13" s="57">
        <v>-24200</v>
      </c>
      <c r="E13" s="306">
        <v>-23365</v>
      </c>
      <c r="F13" s="314"/>
      <c r="G13" s="314"/>
      <c r="AK13" s="240"/>
    </row>
    <row r="14" spans="2:37" ht="15" thickBot="1" x14ac:dyDescent="0.4">
      <c r="B14" s="67" t="s">
        <v>281</v>
      </c>
      <c r="C14" s="65">
        <v>-17054</v>
      </c>
      <c r="D14" s="65">
        <v>-6648</v>
      </c>
      <c r="E14" s="309">
        <v>-37271</v>
      </c>
      <c r="F14" s="314"/>
      <c r="G14" s="314"/>
      <c r="AK14" s="240"/>
    </row>
    <row r="15" spans="2:37" ht="15" thickBot="1" x14ac:dyDescent="0.4">
      <c r="B15" s="68" t="s">
        <v>234</v>
      </c>
      <c r="C15" s="235">
        <f>+SUM(C10:C14)</f>
        <v>172615</v>
      </c>
      <c r="D15" s="235">
        <f>+SUM(D10:D14)</f>
        <v>-265867</v>
      </c>
      <c r="E15" s="311">
        <f>+SUM(E10:E14)</f>
        <v>-135396</v>
      </c>
      <c r="F15" s="315"/>
      <c r="G15" s="315"/>
      <c r="AK15" s="240"/>
    </row>
    <row r="16" spans="2:37" ht="15" thickBot="1" x14ac:dyDescent="0.4">
      <c r="B16" s="69" t="s">
        <v>106</v>
      </c>
      <c r="C16" s="65">
        <v>27924</v>
      </c>
      <c r="D16" s="65">
        <v>47454</v>
      </c>
      <c r="E16" s="309">
        <v>13580</v>
      </c>
      <c r="F16" s="314"/>
      <c r="G16" s="314"/>
      <c r="AK16" s="240"/>
    </row>
    <row r="17" spans="2:37" ht="15" thickBot="1" x14ac:dyDescent="0.4">
      <c r="B17" s="68" t="s">
        <v>282</v>
      </c>
      <c r="C17" s="235">
        <f>+C15+C16</f>
        <v>200539</v>
      </c>
      <c r="D17" s="235">
        <f>+D15+D16</f>
        <v>-218413</v>
      </c>
      <c r="E17" s="311">
        <f>+E15+E16</f>
        <v>-121816</v>
      </c>
      <c r="F17" s="315"/>
      <c r="G17" s="315"/>
      <c r="AK17" s="240"/>
    </row>
    <row r="18" spans="2:37" x14ac:dyDescent="0.35">
      <c r="B18" s="56" t="s">
        <v>51</v>
      </c>
      <c r="C18" s="57">
        <v>6439</v>
      </c>
      <c r="D18" s="57">
        <v>47250</v>
      </c>
      <c r="E18" s="306">
        <v>4272</v>
      </c>
      <c r="F18" s="314"/>
      <c r="G18" s="314"/>
      <c r="AK18" s="240"/>
    </row>
    <row r="19" spans="2:37" x14ac:dyDescent="0.35">
      <c r="B19" s="56" t="s">
        <v>52</v>
      </c>
      <c r="C19" s="57">
        <v>-45351</v>
      </c>
      <c r="D19" s="57">
        <v>-68380</v>
      </c>
      <c r="E19" s="306">
        <v>-71876</v>
      </c>
      <c r="F19" s="314"/>
      <c r="G19" s="314"/>
      <c r="AK19" s="240"/>
    </row>
    <row r="20" spans="2:37" x14ac:dyDescent="0.35">
      <c r="B20" s="56" t="s">
        <v>53</v>
      </c>
      <c r="C20" s="57">
        <v>68329</v>
      </c>
      <c r="D20" s="57">
        <v>147418</v>
      </c>
      <c r="E20" s="306">
        <v>73888</v>
      </c>
      <c r="F20" s="314"/>
      <c r="G20" s="314"/>
    </row>
    <row r="21" spans="2:37" ht="15" thickBot="1" x14ac:dyDescent="0.4">
      <c r="B21" s="67" t="s">
        <v>54</v>
      </c>
      <c r="C21" s="65">
        <v>11342</v>
      </c>
      <c r="D21" s="65">
        <v>3453</v>
      </c>
      <c r="E21" s="309">
        <v>74193</v>
      </c>
      <c r="F21" s="314"/>
      <c r="G21" s="314"/>
    </row>
    <row r="22" spans="2:37" ht="15" thickBot="1" x14ac:dyDescent="0.4">
      <c r="B22" s="68" t="s">
        <v>283</v>
      </c>
      <c r="C22" s="235">
        <f>+SUM(C18:C21)</f>
        <v>40759</v>
      </c>
      <c r="D22" s="235">
        <f>+SUM(D18:D21)</f>
        <v>129741</v>
      </c>
      <c r="E22" s="311">
        <f>+SUM(E18:E21)</f>
        <v>80477</v>
      </c>
      <c r="F22" s="315"/>
      <c r="G22" s="315"/>
    </row>
    <row r="23" spans="2:37" ht="15" thickBot="1" x14ac:dyDescent="0.4">
      <c r="B23" s="68" t="s">
        <v>284</v>
      </c>
      <c r="C23" s="235">
        <f>+C17+C22</f>
        <v>241298</v>
      </c>
      <c r="D23" s="235">
        <f>+D17+D22</f>
        <v>-88672</v>
      </c>
      <c r="E23" s="311">
        <f>+E17+E22</f>
        <v>-41339</v>
      </c>
      <c r="F23" s="315"/>
      <c r="G23" s="315"/>
    </row>
    <row r="24" spans="2:37" ht="15" thickBot="1" x14ac:dyDescent="0.4">
      <c r="B24" s="69" t="s">
        <v>285</v>
      </c>
      <c r="C24" s="65">
        <v>-45180</v>
      </c>
      <c r="D24" s="65">
        <v>56531</v>
      </c>
      <c r="E24" s="309">
        <v>342262</v>
      </c>
      <c r="F24" s="314"/>
      <c r="G24" s="314"/>
      <c r="AK24" s="238"/>
    </row>
    <row r="25" spans="2:37" ht="15" thickBot="1" x14ac:dyDescent="0.4">
      <c r="B25" s="68" t="s">
        <v>286</v>
      </c>
      <c r="C25" s="235">
        <f>+C23+C24</f>
        <v>196118</v>
      </c>
      <c r="D25" s="235">
        <f>+D23+D24</f>
        <v>-32141</v>
      </c>
      <c r="E25" s="311">
        <f>+E23+E24</f>
        <v>300923</v>
      </c>
      <c r="F25" s="315"/>
      <c r="G25" s="315"/>
      <c r="AJ25" s="241"/>
      <c r="AK25" s="25"/>
    </row>
    <row r="26" spans="2:37" x14ac:dyDescent="0.35">
      <c r="B26" s="197" t="s">
        <v>302</v>
      </c>
      <c r="C26" s="195"/>
      <c r="D26" s="195"/>
      <c r="F26" s="316"/>
      <c r="G26" s="316"/>
      <c r="AJ26" s="241"/>
      <c r="AK26" s="25"/>
    </row>
    <row r="27" spans="2:37" x14ac:dyDescent="0.35">
      <c r="B27" s="198" t="s">
        <v>55</v>
      </c>
      <c r="C27" s="195"/>
      <c r="D27" s="195"/>
      <c r="F27" s="316"/>
      <c r="G27" s="316"/>
      <c r="AJ27" s="241"/>
      <c r="AK27" s="25"/>
    </row>
    <row r="28" spans="2:37" x14ac:dyDescent="0.35">
      <c r="B28" s="318" t="s">
        <v>303</v>
      </c>
      <c r="C28" s="319">
        <v>-802</v>
      </c>
      <c r="D28" s="319">
        <v>-5319</v>
      </c>
      <c r="E28" s="319">
        <v>-5282</v>
      </c>
      <c r="F28" s="314"/>
      <c r="G28" s="314"/>
      <c r="AJ28" s="241"/>
      <c r="AK28" s="25"/>
    </row>
    <row r="29" spans="2:37" s="302" customFormat="1" ht="15" thickBot="1" x14ac:dyDescent="0.4">
      <c r="B29" s="312" t="s">
        <v>387</v>
      </c>
      <c r="C29" s="309"/>
      <c r="D29" s="309"/>
      <c r="E29" s="309">
        <v>-1377</v>
      </c>
      <c r="F29" s="314"/>
      <c r="G29" s="314"/>
      <c r="AJ29" s="286"/>
      <c r="AK29" s="303"/>
    </row>
    <row r="30" spans="2:37" ht="15" thickBot="1" x14ac:dyDescent="0.4">
      <c r="B30" s="68" t="s">
        <v>304</v>
      </c>
      <c r="C30" s="235">
        <f>+C28</f>
        <v>-802</v>
      </c>
      <c r="D30" s="235">
        <f>+D28</f>
        <v>-5319</v>
      </c>
      <c r="E30" s="311">
        <f>+E28+E29</f>
        <v>-6659</v>
      </c>
      <c r="F30" s="315"/>
      <c r="G30" s="315"/>
      <c r="AJ30" s="241"/>
      <c r="AK30" s="25"/>
    </row>
    <row r="31" spans="2:37" ht="15" thickBot="1" x14ac:dyDescent="0.4">
      <c r="B31" s="70" t="s">
        <v>287</v>
      </c>
      <c r="C31" s="64">
        <f>+C25+C30</f>
        <v>195316</v>
      </c>
      <c r="D31" s="64">
        <f>+D25+D30</f>
        <v>-37460</v>
      </c>
      <c r="E31" s="308">
        <f>+E25+E30</f>
        <v>294264</v>
      </c>
      <c r="F31" s="317"/>
      <c r="G31" s="317"/>
      <c r="AK31" s="25"/>
    </row>
    <row r="32" spans="2:37" ht="15" thickTop="1" x14ac:dyDescent="0.35">
      <c r="B32" s="195"/>
      <c r="C32" s="222"/>
      <c r="D32" s="222"/>
      <c r="E32" s="222"/>
      <c r="F32" s="222"/>
      <c r="G32" s="222"/>
      <c r="AJ32" s="241"/>
      <c r="AK32" s="25"/>
    </row>
    <row r="33" spans="2:37" x14ac:dyDescent="0.35">
      <c r="B33" s="55" t="s">
        <v>305</v>
      </c>
      <c r="C33" s="222"/>
      <c r="D33" s="222"/>
      <c r="E33" s="222"/>
      <c r="F33" s="222"/>
      <c r="G33" s="222"/>
      <c r="AJ33" s="241"/>
      <c r="AK33" s="25"/>
    </row>
    <row r="34" spans="2:37" x14ac:dyDescent="0.35">
      <c r="B34" s="56" t="s">
        <v>56</v>
      </c>
      <c r="C34" s="57">
        <v>195182</v>
      </c>
      <c r="D34" s="57">
        <v>-25621</v>
      </c>
      <c r="E34" s="306">
        <v>297071</v>
      </c>
      <c r="F34" s="57"/>
      <c r="G34" s="57"/>
      <c r="AJ34" s="241"/>
      <c r="AK34" s="25"/>
    </row>
    <row r="35" spans="2:37" x14ac:dyDescent="0.35">
      <c r="B35" s="56" t="s">
        <v>30</v>
      </c>
      <c r="C35" s="57">
        <v>936</v>
      </c>
      <c r="D35" s="57">
        <v>-6520</v>
      </c>
      <c r="E35" s="306">
        <v>3852</v>
      </c>
      <c r="F35" s="57"/>
      <c r="G35" s="57"/>
      <c r="AJ35" s="241"/>
      <c r="AK35" s="25"/>
    </row>
    <row r="36" spans="2:37" x14ac:dyDescent="0.35">
      <c r="B36" s="195"/>
      <c r="C36" s="222"/>
      <c r="D36" s="222"/>
      <c r="E36" s="306"/>
      <c r="F36" s="222"/>
      <c r="G36" s="222"/>
      <c r="AJ36" s="241"/>
      <c r="AK36" s="25"/>
    </row>
    <row r="37" spans="2:37" x14ac:dyDescent="0.35">
      <c r="B37" s="55" t="s">
        <v>288</v>
      </c>
      <c r="C37" s="222"/>
      <c r="D37" s="222"/>
      <c r="E37" s="306"/>
      <c r="F37" s="222"/>
      <c r="G37" s="222"/>
      <c r="AJ37" s="241"/>
      <c r="AK37" s="25"/>
    </row>
    <row r="38" spans="2:37" x14ac:dyDescent="0.35">
      <c r="B38" s="56" t="s">
        <v>56</v>
      </c>
      <c r="C38" s="57">
        <v>194557</v>
      </c>
      <c r="D38" s="57">
        <v>-30663</v>
      </c>
      <c r="E38" s="306">
        <v>290295</v>
      </c>
      <c r="F38" s="57"/>
      <c r="G38" s="57"/>
      <c r="AJ38" s="241"/>
      <c r="AK38" s="25"/>
    </row>
    <row r="39" spans="2:37" x14ac:dyDescent="0.35">
      <c r="B39" s="56" t="s">
        <v>30</v>
      </c>
      <c r="C39" s="57">
        <v>739</v>
      </c>
      <c r="D39" s="57">
        <v>-6797</v>
      </c>
      <c r="E39" s="306">
        <v>3969</v>
      </c>
      <c r="F39" s="57"/>
      <c r="G39" s="57"/>
      <c r="AJ39" s="241"/>
      <c r="AK39" s="25"/>
    </row>
    <row r="40" spans="2:37" x14ac:dyDescent="0.35">
      <c r="B40" s="195"/>
      <c r="C40" s="222"/>
      <c r="D40" s="222"/>
      <c r="E40" s="306"/>
      <c r="F40" s="222"/>
      <c r="G40" s="222"/>
      <c r="AJ40" s="241"/>
      <c r="AK40" s="25"/>
    </row>
    <row r="41" spans="2:37" x14ac:dyDescent="0.35">
      <c r="B41" s="55" t="s">
        <v>289</v>
      </c>
      <c r="C41" s="222"/>
      <c r="D41" s="222"/>
      <c r="E41" s="306"/>
      <c r="F41" s="222"/>
      <c r="G41" s="222"/>
      <c r="AJ41" s="241"/>
      <c r="AK41" s="25"/>
    </row>
    <row r="42" spans="2:37" x14ac:dyDescent="0.35">
      <c r="B42" s="56" t="s">
        <v>57</v>
      </c>
      <c r="C42" s="58" t="s">
        <v>362</v>
      </c>
      <c r="D42" s="58" t="s">
        <v>364</v>
      </c>
      <c r="E42" s="306" t="s">
        <v>388</v>
      </c>
      <c r="F42" s="58"/>
      <c r="G42" s="58"/>
    </row>
    <row r="43" spans="2:37" x14ac:dyDescent="0.35">
      <c r="B43" s="56" t="s">
        <v>58</v>
      </c>
      <c r="C43" s="58" t="s">
        <v>363</v>
      </c>
      <c r="D43" s="58" t="s">
        <v>364</v>
      </c>
      <c r="E43" s="306" t="s">
        <v>389</v>
      </c>
      <c r="F43" s="58"/>
      <c r="G43" s="58"/>
    </row>
    <row r="46" spans="2:37" x14ac:dyDescent="0.35">
      <c r="AK46" s="238"/>
    </row>
    <row r="47" spans="2:37" x14ac:dyDescent="0.35">
      <c r="AK47" s="16"/>
    </row>
    <row r="48" spans="2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2" spans="37:37" x14ac:dyDescent="0.35">
      <c r="AK62" s="16"/>
    </row>
    <row r="64" spans="37:37" x14ac:dyDescent="0.35">
      <c r="AK64" s="247"/>
    </row>
  </sheetData>
  <mergeCells count="2">
    <mergeCell ref="C6:D6"/>
    <mergeCell ref="F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5B36-BA59-4371-A2B7-E78F425A4CDC}">
  <dimension ref="B2:AK66"/>
  <sheetViews>
    <sheetView showGridLines="0" topLeftCell="A22" zoomScaleNormal="100" workbookViewId="0">
      <selection activeCell="F45" sqref="F45"/>
    </sheetView>
  </sheetViews>
  <sheetFormatPr baseColWidth="10" defaultRowHeight="14.5" x14ac:dyDescent="0.35"/>
  <cols>
    <col min="1" max="1" width="3.7265625" customWidth="1"/>
    <col min="2" max="2" width="77.7265625" bestFit="1" customWidth="1"/>
  </cols>
  <sheetData>
    <row r="2" spans="2:37" x14ac:dyDescent="0.35">
      <c r="B2" s="256" t="s">
        <v>312</v>
      </c>
      <c r="C2" s="256"/>
      <c r="D2" s="256"/>
    </row>
    <row r="3" spans="2:37" x14ac:dyDescent="0.35">
      <c r="B3" s="256" t="s">
        <v>365</v>
      </c>
      <c r="C3" s="256"/>
      <c r="D3" s="256"/>
      <c r="AK3" s="238"/>
    </row>
    <row r="4" spans="2:37" x14ac:dyDescent="0.35">
      <c r="AK4" s="240"/>
    </row>
    <row r="5" spans="2:37" x14ac:dyDescent="0.35">
      <c r="B5" s="54" t="s">
        <v>69</v>
      </c>
      <c r="C5" s="51" t="s">
        <v>361</v>
      </c>
      <c r="D5" s="51" t="s">
        <v>294</v>
      </c>
      <c r="E5" s="304" t="s">
        <v>390</v>
      </c>
      <c r="AK5" s="240"/>
    </row>
    <row r="6" spans="2:37" x14ac:dyDescent="0.35">
      <c r="B6" s="55" t="s">
        <v>59</v>
      </c>
      <c r="C6" s="195"/>
      <c r="D6" s="195"/>
      <c r="AK6" s="240"/>
    </row>
    <row r="7" spans="2:37" x14ac:dyDescent="0.35">
      <c r="B7" s="56" t="s">
        <v>271</v>
      </c>
      <c r="C7" s="57">
        <v>266123</v>
      </c>
      <c r="D7" s="57">
        <v>155107</v>
      </c>
      <c r="E7" s="306">
        <v>204025</v>
      </c>
      <c r="AK7" s="240"/>
    </row>
    <row r="8" spans="2:37" ht="15" thickBot="1" x14ac:dyDescent="0.4">
      <c r="B8" s="59" t="s">
        <v>235</v>
      </c>
      <c r="C8" s="65">
        <v>-5404</v>
      </c>
      <c r="D8" s="65">
        <v>-10798</v>
      </c>
      <c r="E8" s="309">
        <v>-14990</v>
      </c>
      <c r="AK8" s="240"/>
    </row>
    <row r="9" spans="2:37" ht="15" thickBot="1" x14ac:dyDescent="0.4">
      <c r="B9" s="60" t="s">
        <v>60</v>
      </c>
      <c r="C9" s="236">
        <f>+C7+C8</f>
        <v>260719</v>
      </c>
      <c r="D9" s="236">
        <f>+D7+D8</f>
        <v>144309</v>
      </c>
      <c r="E9" s="236">
        <f>+E7+E8</f>
        <v>189035</v>
      </c>
      <c r="AK9" s="240"/>
    </row>
    <row r="10" spans="2:37" x14ac:dyDescent="0.35">
      <c r="B10" s="55" t="s">
        <v>61</v>
      </c>
      <c r="C10" s="222"/>
      <c r="D10" s="222"/>
      <c r="AK10" s="240"/>
    </row>
    <row r="11" spans="2:37" x14ac:dyDescent="0.35">
      <c r="B11" s="258" t="s">
        <v>348</v>
      </c>
      <c r="C11" s="58">
        <v>-35</v>
      </c>
      <c r="D11" s="58" t="s">
        <v>10</v>
      </c>
      <c r="E11" s="306">
        <v>-123</v>
      </c>
      <c r="AK11" s="240"/>
    </row>
    <row r="12" spans="2:37" x14ac:dyDescent="0.35">
      <c r="B12" s="258" t="s">
        <v>135</v>
      </c>
      <c r="C12" s="57">
        <v>-39301</v>
      </c>
      <c r="D12" s="57">
        <v>-17955</v>
      </c>
      <c r="E12" s="306">
        <v>-30582</v>
      </c>
      <c r="AK12" s="240"/>
    </row>
    <row r="13" spans="2:37" s="302" customFormat="1" x14ac:dyDescent="0.35">
      <c r="B13" s="258" t="s">
        <v>366</v>
      </c>
      <c r="C13" s="306" t="s">
        <v>4</v>
      </c>
      <c r="D13" s="306" t="s">
        <v>4</v>
      </c>
      <c r="E13" s="306">
        <v>-234</v>
      </c>
      <c r="AK13" s="285"/>
    </row>
    <row r="14" spans="2:37" x14ac:dyDescent="0.35">
      <c r="B14" s="258" t="s">
        <v>141</v>
      </c>
      <c r="C14" s="57">
        <v>7759</v>
      </c>
      <c r="D14" s="57">
        <v>64743</v>
      </c>
      <c r="E14" s="306">
        <v>117292</v>
      </c>
      <c r="AK14" s="240"/>
    </row>
    <row r="15" spans="2:37" x14ac:dyDescent="0.35">
      <c r="B15" s="258" t="s">
        <v>142</v>
      </c>
      <c r="C15" s="57">
        <v>-7944</v>
      </c>
      <c r="D15" s="57">
        <v>-4640</v>
      </c>
      <c r="E15" s="306">
        <v>-4107</v>
      </c>
      <c r="AK15" s="240"/>
    </row>
    <row r="16" spans="2:37" x14ac:dyDescent="0.35">
      <c r="B16" s="258" t="s">
        <v>236</v>
      </c>
      <c r="C16" s="57">
        <v>11</v>
      </c>
      <c r="D16" s="57">
        <v>14</v>
      </c>
      <c r="E16" s="306">
        <v>12571</v>
      </c>
      <c r="AK16" s="240"/>
    </row>
    <row r="17" spans="2:37" x14ac:dyDescent="0.35">
      <c r="B17" s="258" t="s">
        <v>143</v>
      </c>
      <c r="C17" s="57">
        <v>-1823</v>
      </c>
      <c r="D17" s="57">
        <v>-1018</v>
      </c>
      <c r="E17" s="306">
        <v>-740</v>
      </c>
      <c r="AK17" s="240"/>
    </row>
    <row r="18" spans="2:37" x14ac:dyDescent="0.35">
      <c r="B18" s="258" t="s">
        <v>349</v>
      </c>
      <c r="C18" s="57">
        <v>3620</v>
      </c>
      <c r="D18" s="57">
        <v>15748</v>
      </c>
      <c r="E18" s="306">
        <v>1652</v>
      </c>
      <c r="AK18" s="240"/>
    </row>
    <row r="19" spans="2:37" x14ac:dyDescent="0.35">
      <c r="B19" s="258" t="s">
        <v>256</v>
      </c>
      <c r="C19" s="57">
        <v>6503</v>
      </c>
      <c r="D19" s="57">
        <v>33155</v>
      </c>
      <c r="E19" s="306" t="s">
        <v>10</v>
      </c>
      <c r="AK19" s="240"/>
    </row>
    <row r="20" spans="2:37" s="302" customFormat="1" x14ac:dyDescent="0.35">
      <c r="B20" s="258" t="s">
        <v>367</v>
      </c>
      <c r="C20" s="306"/>
      <c r="D20" s="306"/>
      <c r="E20" s="306">
        <v>10</v>
      </c>
      <c r="AK20" s="285"/>
    </row>
    <row r="21" spans="2:37" x14ac:dyDescent="0.35">
      <c r="B21" s="258" t="s">
        <v>368</v>
      </c>
      <c r="C21" s="57">
        <v>-218</v>
      </c>
      <c r="D21" s="57">
        <v>1996</v>
      </c>
      <c r="E21" s="306">
        <v>119</v>
      </c>
    </row>
    <row r="22" spans="2:37" x14ac:dyDescent="0.35">
      <c r="B22" s="258" t="s">
        <v>62</v>
      </c>
      <c r="C22" s="57">
        <v>-346373</v>
      </c>
      <c r="D22" s="57">
        <v>-530923</v>
      </c>
      <c r="E22" s="306">
        <v>-187708</v>
      </c>
    </row>
    <row r="23" spans="2:37" x14ac:dyDescent="0.35">
      <c r="B23" s="258" t="s">
        <v>63</v>
      </c>
      <c r="C23" s="57">
        <v>268546</v>
      </c>
      <c r="D23" s="57">
        <v>537926</v>
      </c>
      <c r="E23" s="306">
        <v>226997</v>
      </c>
    </row>
    <row r="24" spans="2:37" x14ac:dyDescent="0.35">
      <c r="B24" s="258" t="s">
        <v>250</v>
      </c>
      <c r="C24" s="57">
        <v>25815</v>
      </c>
      <c r="D24" s="57">
        <v>14702</v>
      </c>
      <c r="E24" s="306">
        <v>1819</v>
      </c>
    </row>
    <row r="25" spans="2:37" x14ac:dyDescent="0.35">
      <c r="B25" s="258" t="s">
        <v>272</v>
      </c>
      <c r="C25" s="57">
        <v>1169</v>
      </c>
      <c r="D25" s="57">
        <v>2628</v>
      </c>
      <c r="E25" s="306" t="s">
        <v>10</v>
      </c>
    </row>
    <row r="26" spans="2:37" ht="15" thickBot="1" x14ac:dyDescent="0.4">
      <c r="B26" s="59" t="s">
        <v>257</v>
      </c>
      <c r="C26" s="91" t="s">
        <v>4</v>
      </c>
      <c r="D26" s="65">
        <v>-311</v>
      </c>
      <c r="E26" s="309" t="s">
        <v>10</v>
      </c>
      <c r="AK26" s="238"/>
    </row>
    <row r="27" spans="2:37" ht="15" thickBot="1" x14ac:dyDescent="0.4">
      <c r="B27" s="60" t="s">
        <v>307</v>
      </c>
      <c r="C27" s="66">
        <f>SUM(C10:C26)</f>
        <v>-82271</v>
      </c>
      <c r="D27" s="66">
        <f>SUM(D10:D26)</f>
        <v>116065</v>
      </c>
      <c r="E27" s="310">
        <f>SUM(E10:E26)</f>
        <v>136966</v>
      </c>
      <c r="AJ27" s="241"/>
      <c r="AK27" s="25"/>
    </row>
    <row r="28" spans="2:37" x14ac:dyDescent="0.35">
      <c r="B28" s="55" t="s">
        <v>64</v>
      </c>
      <c r="C28" s="222"/>
      <c r="D28" s="222"/>
      <c r="E28" s="302"/>
      <c r="AJ28" s="241"/>
      <c r="AK28" s="25"/>
    </row>
    <row r="29" spans="2:37" x14ac:dyDescent="0.35">
      <c r="B29" s="56" t="s">
        <v>251</v>
      </c>
      <c r="C29" s="57">
        <v>373323</v>
      </c>
      <c r="D29" s="57">
        <v>157478</v>
      </c>
      <c r="E29" s="306">
        <v>199217</v>
      </c>
      <c r="AJ29" s="241"/>
      <c r="AK29" s="25"/>
    </row>
    <row r="30" spans="2:37" x14ac:dyDescent="0.35">
      <c r="B30" s="56" t="s">
        <v>65</v>
      </c>
      <c r="C30" s="57">
        <v>-122268</v>
      </c>
      <c r="D30" s="57">
        <v>-142298</v>
      </c>
      <c r="E30" s="306">
        <v>-348175</v>
      </c>
      <c r="AJ30" s="241"/>
      <c r="AK30" s="25"/>
    </row>
    <row r="31" spans="2:37" x14ac:dyDescent="0.35">
      <c r="B31" s="56" t="s">
        <v>371</v>
      </c>
      <c r="C31" s="57">
        <v>-13297</v>
      </c>
      <c r="D31" s="57">
        <v>53852</v>
      </c>
      <c r="E31" s="306">
        <v>-7470</v>
      </c>
      <c r="AJ31" s="241"/>
      <c r="AK31" s="25"/>
    </row>
    <row r="32" spans="2:37" x14ac:dyDescent="0.35">
      <c r="B32" s="56" t="s">
        <v>66</v>
      </c>
      <c r="C32" s="57">
        <v>-46660</v>
      </c>
      <c r="D32" s="57">
        <v>-85502</v>
      </c>
      <c r="E32" s="306">
        <v>-67841</v>
      </c>
      <c r="AK32" s="25"/>
    </row>
    <row r="33" spans="2:37" x14ac:dyDescent="0.35">
      <c r="B33" s="56" t="s">
        <v>67</v>
      </c>
      <c r="C33" s="57">
        <v>-60149</v>
      </c>
      <c r="D33" s="58">
        <v>-1601</v>
      </c>
      <c r="E33" s="306">
        <v>-19400</v>
      </c>
      <c r="AJ33" s="241"/>
      <c r="AK33" s="25"/>
    </row>
    <row r="34" spans="2:37" x14ac:dyDescent="0.35">
      <c r="B34" s="56" t="s">
        <v>252</v>
      </c>
      <c r="C34" s="58">
        <v>235</v>
      </c>
      <c r="D34" s="58">
        <v>134</v>
      </c>
      <c r="E34" s="306">
        <v>10</v>
      </c>
      <c r="AJ34" s="241"/>
      <c r="AK34" s="25"/>
    </row>
    <row r="35" spans="2:37" x14ac:dyDescent="0.35">
      <c r="B35" s="56" t="s">
        <v>350</v>
      </c>
      <c r="C35" s="58">
        <v>65</v>
      </c>
      <c r="D35" s="58" t="s">
        <v>10</v>
      </c>
      <c r="E35" s="306" t="s">
        <v>10</v>
      </c>
      <c r="AJ35" s="241"/>
      <c r="AK35" s="25"/>
    </row>
    <row r="36" spans="2:37" s="302" customFormat="1" x14ac:dyDescent="0.35">
      <c r="B36" s="305" t="s">
        <v>391</v>
      </c>
      <c r="C36" s="307"/>
      <c r="D36" s="307"/>
      <c r="E36" s="306">
        <v>-155</v>
      </c>
      <c r="AJ36" s="286"/>
      <c r="AK36" s="303"/>
    </row>
    <row r="37" spans="2:37" x14ac:dyDescent="0.35">
      <c r="B37" s="56" t="s">
        <v>351</v>
      </c>
      <c r="C37" s="57">
        <v>-80646</v>
      </c>
      <c r="D37" s="57">
        <v>-212502</v>
      </c>
      <c r="E37" s="306">
        <v>-167227</v>
      </c>
      <c r="AJ37" s="241"/>
      <c r="AK37" s="25"/>
    </row>
    <row r="38" spans="2:37" x14ac:dyDescent="0.35">
      <c r="B38" s="56" t="s">
        <v>253</v>
      </c>
      <c r="C38" s="57">
        <v>7373</v>
      </c>
      <c r="D38" s="57">
        <v>2275</v>
      </c>
      <c r="E38" s="306">
        <v>155</v>
      </c>
      <c r="AJ38" s="241"/>
      <c r="AK38" s="25"/>
    </row>
    <row r="39" spans="2:37" x14ac:dyDescent="0.35">
      <c r="B39" s="56" t="s">
        <v>290</v>
      </c>
      <c r="C39" s="57">
        <v>-2958</v>
      </c>
      <c r="D39" s="58">
        <v>-802</v>
      </c>
      <c r="E39" s="306">
        <v>-295</v>
      </c>
      <c r="AJ39" s="241"/>
      <c r="AK39" s="25"/>
    </row>
    <row r="40" spans="2:37" ht="15" thickBot="1" x14ac:dyDescent="0.4">
      <c r="B40" s="59" t="s">
        <v>254</v>
      </c>
      <c r="C40" s="65">
        <v>-19503</v>
      </c>
      <c r="D40" s="65">
        <v>-37240</v>
      </c>
      <c r="E40" s="309">
        <v>-9033</v>
      </c>
      <c r="AJ40" s="241"/>
      <c r="AK40" s="25"/>
    </row>
    <row r="41" spans="2:37" ht="15" thickBot="1" x14ac:dyDescent="0.4">
      <c r="B41" s="60" t="s">
        <v>136</v>
      </c>
      <c r="C41" s="66">
        <f>SUM(C28:C40)</f>
        <v>35515</v>
      </c>
      <c r="D41" s="66">
        <f>SUM(D28:D40)</f>
        <v>-266206</v>
      </c>
      <c r="E41" s="310">
        <f>SUM(E28:E40)</f>
        <v>-420214</v>
      </c>
      <c r="AJ41" s="241"/>
      <c r="AK41" s="25"/>
    </row>
    <row r="42" spans="2:37" ht="15" thickBot="1" x14ac:dyDescent="0.4">
      <c r="B42" s="119" t="s">
        <v>231</v>
      </c>
      <c r="C42" s="66">
        <f>+C9+C27+C41</f>
        <v>213963</v>
      </c>
      <c r="D42" s="66">
        <f>+D9+D27+D41</f>
        <v>-5832</v>
      </c>
      <c r="E42" s="310">
        <f>+E9+E27+E41</f>
        <v>-94213</v>
      </c>
      <c r="AJ42" s="241"/>
      <c r="AK42" s="25"/>
    </row>
    <row r="43" spans="2:37" x14ac:dyDescent="0.35">
      <c r="B43" s="94" t="s">
        <v>308</v>
      </c>
      <c r="C43" s="57">
        <v>39452</v>
      </c>
      <c r="D43" s="57">
        <v>45246</v>
      </c>
      <c r="E43" s="306">
        <v>142669</v>
      </c>
      <c r="AJ43" s="241"/>
    </row>
    <row r="44" spans="2:37" x14ac:dyDescent="0.35">
      <c r="B44" s="56" t="s">
        <v>309</v>
      </c>
      <c r="C44" s="57">
        <v>-91066</v>
      </c>
      <c r="D44" s="57">
        <v>-15158</v>
      </c>
      <c r="E44" s="306">
        <v>-6190</v>
      </c>
    </row>
    <row r="45" spans="2:37" ht="23.5" thickBot="1" x14ac:dyDescent="0.4">
      <c r="B45" s="59" t="s">
        <v>310</v>
      </c>
      <c r="C45" s="65">
        <v>14471</v>
      </c>
      <c r="D45" s="65">
        <v>15196</v>
      </c>
      <c r="E45" s="309">
        <v>2980</v>
      </c>
    </row>
    <row r="46" spans="2:37" ht="15" thickBot="1" x14ac:dyDescent="0.4">
      <c r="B46" s="71" t="s">
        <v>311</v>
      </c>
      <c r="C46" s="64">
        <f>+SUM(C42:C45)</f>
        <v>176820</v>
      </c>
      <c r="D46" s="64">
        <f>+SUM(D42:D45)</f>
        <v>39452</v>
      </c>
      <c r="E46" s="308">
        <f>+SUM(E42:E45)</f>
        <v>45246</v>
      </c>
    </row>
    <row r="47" spans="2:37" ht="15" thickTop="1" x14ac:dyDescent="0.35"/>
    <row r="48" spans="2:37" ht="26" customHeight="1" x14ac:dyDescent="0.35"/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2" spans="37:37" x14ac:dyDescent="0.35">
      <c r="AK62" s="16"/>
    </row>
    <row r="63" spans="37:37" x14ac:dyDescent="0.35">
      <c r="AK63" s="16"/>
    </row>
    <row r="64" spans="37:37" x14ac:dyDescent="0.35">
      <c r="AK64" s="16"/>
    </row>
    <row r="66" spans="37:37" x14ac:dyDescent="0.35">
      <c r="AK66" s="247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74D-AF28-4D9C-A947-E32AB85C9E4C}">
  <dimension ref="B2:AK63"/>
  <sheetViews>
    <sheetView showGridLines="0" workbookViewId="0">
      <selection activeCell="H11" sqref="H11"/>
    </sheetView>
  </sheetViews>
  <sheetFormatPr baseColWidth="10" defaultRowHeight="14.5" x14ac:dyDescent="0.35"/>
  <cols>
    <col min="1" max="1" width="3.7265625" customWidth="1"/>
    <col min="2" max="2" width="67.26953125" customWidth="1"/>
  </cols>
  <sheetData>
    <row r="2" spans="2:37" x14ac:dyDescent="0.35">
      <c r="B2" s="4" t="s">
        <v>68</v>
      </c>
    </row>
    <row r="3" spans="2:37" ht="15" thickBot="1" x14ac:dyDescent="0.4">
      <c r="AK3" s="238"/>
    </row>
    <row r="4" spans="2:37" ht="15" thickTop="1" x14ac:dyDescent="0.35">
      <c r="B4" s="72" t="s">
        <v>69</v>
      </c>
      <c r="C4" s="252" t="s">
        <v>359</v>
      </c>
      <c r="D4" s="252" t="s">
        <v>293</v>
      </c>
      <c r="E4" s="252" t="s">
        <v>352</v>
      </c>
      <c r="F4" s="252" t="s">
        <v>369</v>
      </c>
      <c r="G4" s="252" t="s">
        <v>370</v>
      </c>
      <c r="H4" s="252" t="s">
        <v>352</v>
      </c>
      <c r="AK4" s="240"/>
    </row>
    <row r="5" spans="2:37" x14ac:dyDescent="0.35">
      <c r="B5" s="73" t="s">
        <v>45</v>
      </c>
      <c r="C5" s="74">
        <v>112294</v>
      </c>
      <c r="D5" s="74">
        <v>105024</v>
      </c>
      <c r="E5" s="75">
        <f t="shared" ref="E5:E13" si="0">+C5/D5-1</f>
        <v>6.9222273004265755E-2</v>
      </c>
      <c r="F5" s="74">
        <v>468526</v>
      </c>
      <c r="G5" s="74">
        <v>458059</v>
      </c>
      <c r="H5" s="75">
        <f t="shared" ref="H5:H13" si="1">+F5/G5-1</f>
        <v>2.285076813248943E-2</v>
      </c>
      <c r="AK5" s="240"/>
    </row>
    <row r="6" spans="2:37" ht="15" thickBot="1" x14ac:dyDescent="0.4">
      <c r="B6" s="59" t="s">
        <v>149</v>
      </c>
      <c r="C6" s="76">
        <v>147935</v>
      </c>
      <c r="D6" s="76">
        <v>149034</v>
      </c>
      <c r="E6" s="77">
        <f t="shared" si="0"/>
        <v>-7.3741562328059063E-3</v>
      </c>
      <c r="F6" s="76">
        <v>-2500</v>
      </c>
      <c r="G6" s="76">
        <v>-488794</v>
      </c>
      <c r="H6" s="77">
        <f t="shared" si="1"/>
        <v>-0.99488537093335838</v>
      </c>
      <c r="AK6" s="240"/>
    </row>
    <row r="7" spans="2:37" ht="15" thickBot="1" x14ac:dyDescent="0.4">
      <c r="B7" s="78" t="s">
        <v>138</v>
      </c>
      <c r="C7" s="79">
        <v>178401</v>
      </c>
      <c r="D7" s="79">
        <v>190213</v>
      </c>
      <c r="E7" s="80">
        <f t="shared" si="0"/>
        <v>-6.2098805023841686E-2</v>
      </c>
      <c r="F7" s="79">
        <v>172615</v>
      </c>
      <c r="G7" s="79">
        <v>-265867</v>
      </c>
      <c r="H7" s="90" t="s">
        <v>4</v>
      </c>
      <c r="AK7" s="240"/>
    </row>
    <row r="8" spans="2:37" ht="15" thickBot="1" x14ac:dyDescent="0.4">
      <c r="B8" s="59" t="s">
        <v>70</v>
      </c>
      <c r="C8" s="76">
        <v>2749</v>
      </c>
      <c r="D8" s="76">
        <v>2356</v>
      </c>
      <c r="E8" s="77">
        <f t="shared" si="0"/>
        <v>0.16680814940577249</v>
      </c>
      <c r="F8" s="223">
        <v>10510</v>
      </c>
      <c r="G8" s="223">
        <v>9130</v>
      </c>
      <c r="H8" s="77">
        <f t="shared" si="1"/>
        <v>0.1511500547645126</v>
      </c>
      <c r="AK8" s="240"/>
    </row>
    <row r="9" spans="2:37" ht="15" thickBot="1" x14ac:dyDescent="0.4">
      <c r="B9" s="78" t="s">
        <v>9</v>
      </c>
      <c r="C9" s="79">
        <v>181150</v>
      </c>
      <c r="D9" s="79">
        <v>192569</v>
      </c>
      <c r="E9" s="80">
        <f t="shared" si="0"/>
        <v>-5.9298225571093988E-2</v>
      </c>
      <c r="F9" s="79">
        <v>183125</v>
      </c>
      <c r="G9" s="79">
        <v>-256737</v>
      </c>
      <c r="H9" s="90" t="s">
        <v>4</v>
      </c>
      <c r="AK9" s="240"/>
    </row>
    <row r="10" spans="2:37" ht="15" thickBot="1" x14ac:dyDescent="0.4">
      <c r="B10" s="60" t="s">
        <v>151</v>
      </c>
      <c r="C10" s="82">
        <v>43500</v>
      </c>
      <c r="D10" s="82">
        <v>43535</v>
      </c>
      <c r="E10" s="83">
        <f t="shared" si="0"/>
        <v>-8.0395084414841556E-4</v>
      </c>
      <c r="F10" s="82">
        <v>207902</v>
      </c>
      <c r="G10" s="82">
        <v>256492</v>
      </c>
      <c r="H10" s="83">
        <f t="shared" si="1"/>
        <v>-0.1894406063347005</v>
      </c>
      <c r="AK10" s="240"/>
    </row>
    <row r="11" spans="2:37" ht="15" thickBot="1" x14ac:dyDescent="0.4">
      <c r="B11" s="78" t="s">
        <v>150</v>
      </c>
      <c r="C11" s="79">
        <v>158947</v>
      </c>
      <c r="D11" s="79">
        <v>152547</v>
      </c>
      <c r="E11" s="80">
        <f t="shared" si="0"/>
        <v>4.1954282942306298E-2</v>
      </c>
      <c r="F11" s="224">
        <v>196118</v>
      </c>
      <c r="G11" s="224">
        <v>-32141</v>
      </c>
      <c r="H11" s="225" t="s">
        <v>4</v>
      </c>
      <c r="AK11" s="240"/>
    </row>
    <row r="12" spans="2:37" x14ac:dyDescent="0.35">
      <c r="B12" s="56" t="s">
        <v>71</v>
      </c>
      <c r="C12" s="84">
        <v>159756</v>
      </c>
      <c r="D12" s="84">
        <v>147827</v>
      </c>
      <c r="E12" s="85">
        <f t="shared" si="0"/>
        <v>8.0695678056106113E-2</v>
      </c>
      <c r="F12" s="84">
        <v>195182</v>
      </c>
      <c r="G12" s="84">
        <v>-25621</v>
      </c>
      <c r="H12" s="85" t="s">
        <v>4</v>
      </c>
      <c r="AK12" s="240"/>
    </row>
    <row r="13" spans="2:37" ht="15" thickBot="1" x14ac:dyDescent="0.4">
      <c r="B13" s="86" t="s">
        <v>72</v>
      </c>
      <c r="C13" s="87">
        <v>-809</v>
      </c>
      <c r="D13" s="87">
        <v>4720</v>
      </c>
      <c r="E13" s="88">
        <f t="shared" si="0"/>
        <v>-1.1713983050847459</v>
      </c>
      <c r="F13" s="87">
        <v>936</v>
      </c>
      <c r="G13" s="87">
        <v>-6520</v>
      </c>
      <c r="H13" s="88" t="s">
        <v>4</v>
      </c>
      <c r="AK13" s="240"/>
    </row>
    <row r="14" spans="2:37" ht="15" thickTop="1" x14ac:dyDescent="0.35">
      <c r="AK14" s="240"/>
    </row>
    <row r="15" spans="2:37" x14ac:dyDescent="0.35">
      <c r="AK15" s="240"/>
    </row>
    <row r="16" spans="2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CA50-D5CE-40FD-8032-CF5765A4BD0B}">
  <dimension ref="B2:AK61"/>
  <sheetViews>
    <sheetView showGridLines="0" topLeftCell="A36" zoomScaleNormal="100" workbookViewId="0">
      <selection activeCell="J14" sqref="J14"/>
    </sheetView>
  </sheetViews>
  <sheetFormatPr baseColWidth="10" defaultRowHeight="12" x14ac:dyDescent="0.3"/>
  <cols>
    <col min="1" max="1" width="3.7265625" style="95" customWidth="1"/>
    <col min="2" max="2" width="47.81640625" style="95" bestFit="1" customWidth="1"/>
    <col min="3" max="16384" width="10.90625" style="95"/>
  </cols>
  <sheetData>
    <row r="2" spans="2:37" ht="13" x14ac:dyDescent="0.3">
      <c r="B2" s="260" t="s">
        <v>73</v>
      </c>
    </row>
    <row r="3" spans="2:37" ht="12.5" thickBot="1" x14ac:dyDescent="0.35">
      <c r="AK3" s="239"/>
    </row>
    <row r="4" spans="2:37" ht="12.5" thickTop="1" x14ac:dyDescent="0.3">
      <c r="B4" s="72" t="s">
        <v>317</v>
      </c>
      <c r="C4" s="252" t="s">
        <v>359</v>
      </c>
      <c r="D4" s="252" t="s">
        <v>381</v>
      </c>
      <c r="E4" s="252" t="s">
        <v>352</v>
      </c>
      <c r="F4" s="252" t="s">
        <v>369</v>
      </c>
      <c r="G4" s="252" t="s">
        <v>370</v>
      </c>
      <c r="H4" s="252" t="s">
        <v>352</v>
      </c>
      <c r="AK4" s="240"/>
    </row>
    <row r="5" spans="2:37" x14ac:dyDescent="0.3">
      <c r="B5" s="97" t="s">
        <v>144</v>
      </c>
      <c r="C5" s="74">
        <v>67331</v>
      </c>
      <c r="D5" s="74">
        <v>63326</v>
      </c>
      <c r="E5" s="75">
        <f>C5/D5-1</f>
        <v>6.3244165113855333E-2</v>
      </c>
      <c r="F5" s="74">
        <v>270531</v>
      </c>
      <c r="G5" s="74">
        <v>250468</v>
      </c>
      <c r="H5" s="75">
        <f>F5/G5-1</f>
        <v>8.0102048964338701E-2</v>
      </c>
      <c r="AK5" s="240"/>
    </row>
    <row r="6" spans="2:37" ht="12.5" thickBot="1" x14ac:dyDescent="0.35">
      <c r="B6" s="98" t="s">
        <v>145</v>
      </c>
      <c r="C6" s="76">
        <v>229619</v>
      </c>
      <c r="D6" s="76">
        <v>1132</v>
      </c>
      <c r="E6" s="77">
        <f t="shared" ref="E6:E10" si="0">C6/D6-1</f>
        <v>201.84363957597174</v>
      </c>
      <c r="F6" s="76">
        <v>443974</v>
      </c>
      <c r="G6" s="76">
        <v>-20824</v>
      </c>
      <c r="H6" s="77" t="s">
        <v>4</v>
      </c>
      <c r="AK6" s="240"/>
    </row>
    <row r="7" spans="2:37" ht="12.5" thickBot="1" x14ac:dyDescent="0.35">
      <c r="B7" s="99" t="s">
        <v>138</v>
      </c>
      <c r="C7" s="79">
        <v>282384</v>
      </c>
      <c r="D7" s="79">
        <v>49005</v>
      </c>
      <c r="E7" s="80">
        <f t="shared" si="0"/>
        <v>4.7623507805325991</v>
      </c>
      <c r="F7" s="79">
        <v>650765</v>
      </c>
      <c r="G7" s="79">
        <v>168063</v>
      </c>
      <c r="H7" s="80">
        <f t="shared" ref="H7:H10" si="1">F7/G7-1</f>
        <v>2.872149134550734</v>
      </c>
      <c r="AK7" s="240"/>
    </row>
    <row r="8" spans="2:37" ht="12.5" thickBot="1" x14ac:dyDescent="0.35">
      <c r="B8" s="98" t="s">
        <v>70</v>
      </c>
      <c r="C8" s="76">
        <v>1167</v>
      </c>
      <c r="D8" s="76">
        <v>655</v>
      </c>
      <c r="E8" s="77">
        <f t="shared" si="0"/>
        <v>0.7816793893129772</v>
      </c>
      <c r="F8" s="76">
        <v>3950</v>
      </c>
      <c r="G8" s="76">
        <v>2589</v>
      </c>
      <c r="H8" s="77">
        <f t="shared" si="1"/>
        <v>0.52568559289300887</v>
      </c>
      <c r="AK8" s="240"/>
    </row>
    <row r="9" spans="2:37" ht="13" thickBot="1" x14ac:dyDescent="0.35">
      <c r="B9" s="99" t="s">
        <v>313</v>
      </c>
      <c r="C9" s="79">
        <v>283551</v>
      </c>
      <c r="D9" s="79">
        <v>49660</v>
      </c>
      <c r="E9" s="80">
        <f t="shared" si="0"/>
        <v>4.7098469593233991</v>
      </c>
      <c r="F9" s="79">
        <v>654715</v>
      </c>
      <c r="G9" s="79">
        <v>170652</v>
      </c>
      <c r="H9" s="80">
        <f t="shared" si="1"/>
        <v>2.8365504066755736</v>
      </c>
      <c r="AK9" s="240"/>
    </row>
    <row r="10" spans="2:37" ht="13" thickBot="1" x14ac:dyDescent="0.35">
      <c r="B10" s="100" t="s">
        <v>314</v>
      </c>
      <c r="C10" s="82">
        <v>53932</v>
      </c>
      <c r="D10" s="82">
        <v>48528</v>
      </c>
      <c r="E10" s="83">
        <f t="shared" si="0"/>
        <v>0.11135839103198153</v>
      </c>
      <c r="F10" s="82">
        <v>210741</v>
      </c>
      <c r="G10" s="82">
        <v>191476</v>
      </c>
      <c r="H10" s="83">
        <f t="shared" si="1"/>
        <v>0.10061313167185437</v>
      </c>
      <c r="AK10" s="240"/>
    </row>
    <row r="11" spans="2:37" x14ac:dyDescent="0.3">
      <c r="AK11" s="240"/>
    </row>
    <row r="12" spans="2:37" x14ac:dyDescent="0.3">
      <c r="B12" s="101" t="s">
        <v>139</v>
      </c>
      <c r="AK12" s="240"/>
    </row>
    <row r="13" spans="2:37" ht="12.5" thickBot="1" x14ac:dyDescent="0.35">
      <c r="AK13" s="240"/>
    </row>
    <row r="14" spans="2:37" ht="12.5" thickTop="1" x14ac:dyDescent="0.3">
      <c r="B14" s="72" t="s">
        <v>317</v>
      </c>
      <c r="C14" s="226" t="s">
        <v>369</v>
      </c>
      <c r="D14" s="226" t="s">
        <v>370</v>
      </c>
      <c r="E14" s="226" t="s">
        <v>352</v>
      </c>
      <c r="F14" s="226" t="s">
        <v>372</v>
      </c>
      <c r="G14" s="226" t="s">
        <v>373</v>
      </c>
      <c r="H14" s="226" t="s">
        <v>374</v>
      </c>
      <c r="AK14" s="240"/>
    </row>
    <row r="15" spans="2:37" x14ac:dyDescent="0.3">
      <c r="B15" s="73" t="s">
        <v>318</v>
      </c>
      <c r="C15" s="74">
        <v>354725</v>
      </c>
      <c r="D15" s="74">
        <v>409245</v>
      </c>
      <c r="E15" s="75">
        <f t="shared" ref="E15:E22" si="2">+C15/D15-1</f>
        <v>-0.13322093122701562</v>
      </c>
      <c r="F15" s="74">
        <v>432604</v>
      </c>
      <c r="G15" s="74">
        <v>356546</v>
      </c>
      <c r="H15" s="74">
        <v>133666</v>
      </c>
      <c r="AK15" s="240"/>
    </row>
    <row r="16" spans="2:37" x14ac:dyDescent="0.3">
      <c r="B16" s="94" t="s">
        <v>319</v>
      </c>
      <c r="C16" s="84">
        <v>399402</v>
      </c>
      <c r="D16" s="84">
        <v>427033</v>
      </c>
      <c r="E16" s="85">
        <f t="shared" si="2"/>
        <v>-6.4704601283741559E-2</v>
      </c>
      <c r="F16" s="84">
        <v>471887</v>
      </c>
      <c r="G16" s="84">
        <v>364249</v>
      </c>
      <c r="H16" s="84">
        <v>116356</v>
      </c>
      <c r="AK16" s="240"/>
    </row>
    <row r="17" spans="2:37" x14ac:dyDescent="0.3">
      <c r="B17" s="73" t="s">
        <v>320</v>
      </c>
      <c r="C17" s="74">
        <v>343522</v>
      </c>
      <c r="D17" s="74">
        <v>325485</v>
      </c>
      <c r="E17" s="75">
        <f t="shared" si="2"/>
        <v>5.5415764167319637E-2</v>
      </c>
      <c r="F17" s="74">
        <v>323053</v>
      </c>
      <c r="G17" s="74">
        <v>255451</v>
      </c>
      <c r="H17" s="74">
        <v>96827</v>
      </c>
      <c r="AK17" s="240"/>
    </row>
    <row r="18" spans="2:37" x14ac:dyDescent="0.3">
      <c r="B18" s="94" t="s">
        <v>321</v>
      </c>
      <c r="C18" s="84">
        <v>207171</v>
      </c>
      <c r="D18" s="84">
        <v>237152</v>
      </c>
      <c r="E18" s="85">
        <f t="shared" si="2"/>
        <v>-0.12642102955066792</v>
      </c>
      <c r="F18" s="84">
        <v>254673</v>
      </c>
      <c r="G18" s="84">
        <v>243702</v>
      </c>
      <c r="H18" s="84">
        <v>101551</v>
      </c>
      <c r="AK18" s="240"/>
    </row>
    <row r="19" spans="2:37" x14ac:dyDescent="0.3">
      <c r="B19" s="73" t="s">
        <v>322</v>
      </c>
      <c r="C19" s="74">
        <v>107006</v>
      </c>
      <c r="D19" s="74">
        <v>131226</v>
      </c>
      <c r="E19" s="75">
        <f t="shared" si="2"/>
        <v>-0.18456708274274913</v>
      </c>
      <c r="F19" s="74">
        <v>141049</v>
      </c>
      <c r="G19" s="74">
        <v>129067</v>
      </c>
      <c r="H19" s="74">
        <v>65391</v>
      </c>
      <c r="AK19" s="240"/>
    </row>
    <row r="20" spans="2:37" x14ac:dyDescent="0.3">
      <c r="B20" s="94" t="s">
        <v>323</v>
      </c>
      <c r="C20" s="84">
        <v>276459</v>
      </c>
      <c r="D20" s="84">
        <v>266263</v>
      </c>
      <c r="E20" s="85">
        <f t="shared" si="2"/>
        <v>3.8292965977247961E-2</v>
      </c>
      <c r="F20" s="84">
        <v>265297</v>
      </c>
      <c r="G20" s="84">
        <v>226127</v>
      </c>
      <c r="H20" s="84">
        <v>89099</v>
      </c>
    </row>
    <row r="21" spans="2:37" x14ac:dyDescent="0.3">
      <c r="B21" s="73" t="s">
        <v>324</v>
      </c>
      <c r="C21" s="74">
        <v>193646</v>
      </c>
      <c r="D21" s="74">
        <v>196181</v>
      </c>
      <c r="E21" s="75">
        <f t="shared" si="2"/>
        <v>-1.2921740637472534E-2</v>
      </c>
      <c r="F21" s="74">
        <v>175634</v>
      </c>
      <c r="G21" s="74">
        <v>161581</v>
      </c>
      <c r="H21" s="74">
        <v>78222</v>
      </c>
    </row>
    <row r="22" spans="2:37" x14ac:dyDescent="0.3">
      <c r="B22" s="94" t="s">
        <v>6</v>
      </c>
      <c r="C22" s="84">
        <v>209493</v>
      </c>
      <c r="D22" s="84">
        <v>245204</v>
      </c>
      <c r="E22" s="85">
        <f t="shared" si="2"/>
        <v>-0.14563791781537005</v>
      </c>
      <c r="F22" s="84">
        <v>246422</v>
      </c>
      <c r="G22" s="84">
        <v>209681</v>
      </c>
      <c r="H22" s="84">
        <v>113765</v>
      </c>
    </row>
    <row r="23" spans="2:37" x14ac:dyDescent="0.3">
      <c r="B23" s="73" t="s">
        <v>346</v>
      </c>
      <c r="C23" s="74">
        <v>50830</v>
      </c>
      <c r="D23" s="74"/>
      <c r="E23" s="74" t="s">
        <v>4</v>
      </c>
      <c r="F23" s="74"/>
      <c r="G23" s="74"/>
      <c r="H23" s="74"/>
    </row>
    <row r="24" spans="2:37" x14ac:dyDescent="0.3">
      <c r="B24" s="94" t="s">
        <v>325</v>
      </c>
      <c r="C24" s="84">
        <v>113330</v>
      </c>
      <c r="D24" s="84">
        <v>125856</v>
      </c>
      <c r="E24" s="85">
        <f t="shared" ref="E24:E30" si="3">+C24/D24-1</f>
        <v>-9.9526442918891456E-2</v>
      </c>
      <c r="F24" s="84">
        <v>135024</v>
      </c>
      <c r="G24" s="84">
        <v>128798</v>
      </c>
      <c r="H24" s="84">
        <v>95366</v>
      </c>
      <c r="AK24" s="239"/>
    </row>
    <row r="25" spans="2:37" x14ac:dyDescent="0.3">
      <c r="B25" s="73" t="s">
        <v>326</v>
      </c>
      <c r="C25" s="74">
        <v>338666</v>
      </c>
      <c r="D25" s="74">
        <v>330116</v>
      </c>
      <c r="E25" s="75">
        <f t="shared" si="3"/>
        <v>2.5899986671351849E-2</v>
      </c>
      <c r="F25" s="74">
        <v>373557</v>
      </c>
      <c r="G25" s="74">
        <v>337116</v>
      </c>
      <c r="H25" s="74">
        <v>203113</v>
      </c>
      <c r="AJ25" s="242"/>
      <c r="AK25" s="25"/>
    </row>
    <row r="26" spans="2:37" x14ac:dyDescent="0.3">
      <c r="B26" s="94" t="s">
        <v>327</v>
      </c>
      <c r="C26" s="84">
        <v>193527</v>
      </c>
      <c r="D26" s="84">
        <v>192826</v>
      </c>
      <c r="E26" s="85">
        <f t="shared" si="3"/>
        <v>3.6354018648936393E-3</v>
      </c>
      <c r="F26" s="84">
        <v>202124</v>
      </c>
      <c r="G26" s="84">
        <v>191230</v>
      </c>
      <c r="H26" s="84">
        <v>164845</v>
      </c>
      <c r="AJ26" s="242"/>
      <c r="AK26" s="25"/>
    </row>
    <row r="27" spans="2:37" x14ac:dyDescent="0.3">
      <c r="B27" s="73" t="s">
        <v>328</v>
      </c>
      <c r="C27" s="74">
        <v>101243</v>
      </c>
      <c r="D27" s="74">
        <v>105781</v>
      </c>
      <c r="E27" s="75">
        <f t="shared" si="3"/>
        <v>-4.2899953677881686E-2</v>
      </c>
      <c r="F27" s="74">
        <v>117459</v>
      </c>
      <c r="G27" s="74">
        <v>107446</v>
      </c>
      <c r="H27" s="74">
        <v>67649</v>
      </c>
      <c r="AJ27" s="242"/>
      <c r="AK27" s="25"/>
    </row>
    <row r="28" spans="2:37" ht="12.5" x14ac:dyDescent="0.3">
      <c r="B28" s="94" t="s">
        <v>329</v>
      </c>
      <c r="C28" s="84">
        <v>51428</v>
      </c>
      <c r="D28" s="84">
        <v>51290</v>
      </c>
      <c r="E28" s="85">
        <f t="shared" si="3"/>
        <v>2.6905829596413078E-3</v>
      </c>
      <c r="F28" s="84">
        <v>59248</v>
      </c>
      <c r="G28" s="84">
        <v>51234</v>
      </c>
      <c r="H28" s="84">
        <v>25044</v>
      </c>
      <c r="AJ28" s="242"/>
      <c r="AK28" s="25"/>
    </row>
    <row r="29" spans="2:37" ht="12.5" thickBot="1" x14ac:dyDescent="0.35">
      <c r="B29" s="227" t="s">
        <v>7</v>
      </c>
      <c r="C29" s="155">
        <v>122452</v>
      </c>
      <c r="D29" s="155">
        <v>108092</v>
      </c>
      <c r="E29" s="228">
        <f t="shared" si="3"/>
        <v>0.13284979461939828</v>
      </c>
      <c r="F29" s="155">
        <v>100732</v>
      </c>
      <c r="G29" s="155">
        <v>81184</v>
      </c>
      <c r="H29" s="155">
        <v>37031</v>
      </c>
      <c r="AJ29" s="242"/>
      <c r="AK29" s="25"/>
    </row>
    <row r="30" spans="2:37" ht="12.5" thickBot="1" x14ac:dyDescent="0.35">
      <c r="B30" s="103" t="s">
        <v>330</v>
      </c>
      <c r="C30" s="104">
        <f>+SUM(C15:C29)</f>
        <v>3062900</v>
      </c>
      <c r="D30" s="104">
        <f>+SUM(D15:D29)</f>
        <v>3151750</v>
      </c>
      <c r="E30" s="199">
        <f t="shared" si="3"/>
        <v>-2.8190687713175233E-2</v>
      </c>
      <c r="F30" s="104">
        <f t="shared" ref="F30:G30" si="4">+SUM(F15:F29)</f>
        <v>3298763</v>
      </c>
      <c r="G30" s="104">
        <f t="shared" si="4"/>
        <v>2843412</v>
      </c>
      <c r="H30" s="104">
        <f>+SUM(H15:H29)</f>
        <v>1387925</v>
      </c>
      <c r="AK30" s="25"/>
    </row>
    <row r="31" spans="2:37" x14ac:dyDescent="0.3">
      <c r="AJ31" s="242"/>
      <c r="AK31" s="25"/>
    </row>
    <row r="32" spans="2:37" x14ac:dyDescent="0.3">
      <c r="B32" s="101" t="s">
        <v>295</v>
      </c>
      <c r="AJ32" s="242"/>
      <c r="AK32" s="25"/>
    </row>
    <row r="33" spans="2:37" ht="12.5" thickBot="1" x14ac:dyDescent="0.35">
      <c r="AJ33" s="242"/>
      <c r="AK33" s="25"/>
    </row>
    <row r="34" spans="2:37" ht="12.5" thickTop="1" x14ac:dyDescent="0.3">
      <c r="B34" s="72" t="s">
        <v>332</v>
      </c>
      <c r="C34" s="226" t="s">
        <v>369</v>
      </c>
      <c r="D34" s="226" t="s">
        <v>370</v>
      </c>
      <c r="E34" s="226" t="s">
        <v>352</v>
      </c>
      <c r="F34" s="226" t="s">
        <v>372</v>
      </c>
      <c r="G34" s="226" t="s">
        <v>373</v>
      </c>
      <c r="H34" s="226" t="s">
        <v>374</v>
      </c>
      <c r="AJ34" s="242"/>
      <c r="AK34" s="25"/>
    </row>
    <row r="35" spans="2:37" x14ac:dyDescent="0.3">
      <c r="B35" s="97" t="s">
        <v>375</v>
      </c>
      <c r="C35" s="108">
        <v>1676386</v>
      </c>
      <c r="D35" s="108">
        <v>1825399</v>
      </c>
      <c r="E35" s="200">
        <f t="shared" ref="E35:E42" si="5">+C35/D35-1</f>
        <v>-8.1633111445771567E-2</v>
      </c>
      <c r="F35" s="108">
        <v>1928404</v>
      </c>
      <c r="G35" s="108">
        <v>1700925</v>
      </c>
      <c r="H35" s="108">
        <v>770864</v>
      </c>
      <c r="AJ35" s="242"/>
      <c r="AK35" s="25"/>
    </row>
    <row r="36" spans="2:37" x14ac:dyDescent="0.3">
      <c r="B36" s="105" t="s">
        <v>75</v>
      </c>
      <c r="C36" s="106">
        <v>89913</v>
      </c>
      <c r="D36" s="106">
        <v>83808</v>
      </c>
      <c r="E36" s="201">
        <f t="shared" si="5"/>
        <v>7.2845074455899272E-2</v>
      </c>
      <c r="F36" s="106">
        <v>94307</v>
      </c>
      <c r="G36" s="106">
        <v>67880</v>
      </c>
      <c r="H36" s="106">
        <v>10482</v>
      </c>
      <c r="AJ36" s="242"/>
      <c r="AK36" s="25"/>
    </row>
    <row r="37" spans="2:37" x14ac:dyDescent="0.3">
      <c r="B37" s="107" t="s">
        <v>376</v>
      </c>
      <c r="C37" s="108">
        <v>80016</v>
      </c>
      <c r="D37" s="108">
        <v>76655</v>
      </c>
      <c r="E37" s="202">
        <f t="shared" si="5"/>
        <v>4.3845802622138219E-2</v>
      </c>
      <c r="F37" s="108">
        <v>81119</v>
      </c>
      <c r="G37" s="108">
        <v>76937</v>
      </c>
      <c r="H37" s="108">
        <v>39799</v>
      </c>
      <c r="AJ37" s="242"/>
      <c r="AK37" s="25"/>
    </row>
    <row r="38" spans="2:37" x14ac:dyDescent="0.3">
      <c r="B38" s="105" t="s">
        <v>377</v>
      </c>
      <c r="C38" s="106">
        <v>371064</v>
      </c>
      <c r="D38" s="106">
        <v>364942</v>
      </c>
      <c r="E38" s="201">
        <f t="shared" si="5"/>
        <v>1.6775268398814047E-2</v>
      </c>
      <c r="F38" s="106">
        <v>365464</v>
      </c>
      <c r="G38" s="106">
        <v>268891</v>
      </c>
      <c r="H38" s="106">
        <v>105739</v>
      </c>
      <c r="AJ38" s="242"/>
      <c r="AK38" s="25"/>
    </row>
    <row r="39" spans="2:37" x14ac:dyDescent="0.3">
      <c r="B39" s="107" t="s">
        <v>378</v>
      </c>
      <c r="C39" s="108">
        <v>414795</v>
      </c>
      <c r="D39" s="108">
        <v>406805</v>
      </c>
      <c r="E39" s="202">
        <f t="shared" si="5"/>
        <v>1.9640859871437266E-2</v>
      </c>
      <c r="F39" s="108">
        <v>382356</v>
      </c>
      <c r="G39" s="108">
        <v>427579</v>
      </c>
      <c r="H39" s="108">
        <v>219408</v>
      </c>
      <c r="AJ39" s="242"/>
      <c r="AK39" s="25"/>
    </row>
    <row r="40" spans="2:37" x14ac:dyDescent="0.3">
      <c r="B40" s="105" t="s">
        <v>76</v>
      </c>
      <c r="C40" s="106">
        <v>76741</v>
      </c>
      <c r="D40" s="106">
        <v>71769</v>
      </c>
      <c r="E40" s="201">
        <f t="shared" si="5"/>
        <v>6.9277821900820769E-2</v>
      </c>
      <c r="F40" s="106">
        <v>57412</v>
      </c>
      <c r="G40" s="106">
        <v>45810</v>
      </c>
      <c r="H40" s="106">
        <v>19353</v>
      </c>
      <c r="AJ40" s="242"/>
      <c r="AK40" s="25"/>
    </row>
    <row r="41" spans="2:37" x14ac:dyDescent="0.3">
      <c r="B41" s="109" t="s">
        <v>379</v>
      </c>
      <c r="C41" s="108">
        <v>342241</v>
      </c>
      <c r="D41" s="108">
        <v>321269</v>
      </c>
      <c r="E41" s="202">
        <f t="shared" si="5"/>
        <v>6.5278629435146174E-2</v>
      </c>
      <c r="F41" s="108">
        <v>389703</v>
      </c>
      <c r="G41" s="108">
        <v>255403</v>
      </c>
      <c r="H41" s="108">
        <v>160845</v>
      </c>
    </row>
    <row r="42" spans="2:37" ht="12.5" thickBot="1" x14ac:dyDescent="0.35">
      <c r="B42" s="110" t="s">
        <v>380</v>
      </c>
      <c r="C42" s="111">
        <v>11744</v>
      </c>
      <c r="D42" s="111">
        <v>1110</v>
      </c>
      <c r="E42" s="259">
        <f t="shared" si="5"/>
        <v>9.5801801801801805</v>
      </c>
      <c r="F42" s="111" t="s">
        <v>4</v>
      </c>
      <c r="G42" s="111" t="s">
        <v>4</v>
      </c>
      <c r="H42" s="111">
        <v>59074</v>
      </c>
    </row>
    <row r="43" spans="2:37" x14ac:dyDescent="0.3">
      <c r="B43" s="112" t="s">
        <v>331</v>
      </c>
      <c r="C43" s="113">
        <f>+SUM(C35:C42)</f>
        <v>3062900</v>
      </c>
      <c r="D43" s="113">
        <f>+SUM(D35:D42)</f>
        <v>3151757</v>
      </c>
      <c r="E43" s="203">
        <f>+C43/D43-1</f>
        <v>-2.819284608553263E-2</v>
      </c>
      <c r="F43" s="113">
        <f>+SUM(F35:F42)</f>
        <v>3298765</v>
      </c>
      <c r="G43" s="113">
        <f>+SUM(G35:G42)</f>
        <v>2843425</v>
      </c>
      <c r="H43" s="113">
        <f>+SUM(H35:H42)</f>
        <v>1385564</v>
      </c>
    </row>
    <row r="45" spans="2:37" x14ac:dyDescent="0.3">
      <c r="B45" s="101" t="s">
        <v>140</v>
      </c>
      <c r="AK45" s="239"/>
    </row>
    <row r="46" spans="2:37" ht="12.5" thickBot="1" x14ac:dyDescent="0.35">
      <c r="AK46" s="16"/>
    </row>
    <row r="47" spans="2:37" ht="12.5" thickTop="1" x14ac:dyDescent="0.3">
      <c r="B47" s="72" t="s">
        <v>332</v>
      </c>
      <c r="C47" s="226" t="s">
        <v>369</v>
      </c>
      <c r="D47" s="226" t="s">
        <v>370</v>
      </c>
      <c r="E47" s="226" t="s">
        <v>352</v>
      </c>
      <c r="F47" s="226" t="s">
        <v>372</v>
      </c>
      <c r="G47" s="226" t="s">
        <v>373</v>
      </c>
      <c r="H47" s="226" t="s">
        <v>374</v>
      </c>
      <c r="AK47" s="16"/>
    </row>
    <row r="48" spans="2:37" x14ac:dyDescent="0.3">
      <c r="B48" s="56" t="s">
        <v>336</v>
      </c>
      <c r="C48" s="121">
        <v>150216</v>
      </c>
      <c r="D48" s="121">
        <v>107689</v>
      </c>
      <c r="E48" s="204">
        <f t="shared" ref="E48:E57" si="6">+C48/D48-1</f>
        <v>0.39490570067509223</v>
      </c>
      <c r="F48" s="121">
        <v>98811</v>
      </c>
      <c r="G48" s="121">
        <v>65919</v>
      </c>
      <c r="H48" s="121">
        <v>45070</v>
      </c>
      <c r="AK48" s="16"/>
    </row>
    <row r="49" spans="2:37" ht="12.5" thickBot="1" x14ac:dyDescent="0.35">
      <c r="B49" s="117" t="s">
        <v>273</v>
      </c>
      <c r="C49" s="118">
        <v>52998</v>
      </c>
      <c r="D49" s="118">
        <v>86850</v>
      </c>
      <c r="E49" s="205">
        <f t="shared" si="6"/>
        <v>-0.38977547495682208</v>
      </c>
      <c r="F49" s="118">
        <v>101091</v>
      </c>
      <c r="G49" s="118">
        <v>93523</v>
      </c>
      <c r="H49" s="118">
        <v>26423</v>
      </c>
      <c r="AK49" s="16"/>
    </row>
    <row r="50" spans="2:37" ht="12.5" thickBot="1" x14ac:dyDescent="0.35">
      <c r="B50" s="119" t="s">
        <v>333</v>
      </c>
      <c r="C50" s="120">
        <f>+C48+C49</f>
        <v>203214</v>
      </c>
      <c r="D50" s="120">
        <f>+D48+D49</f>
        <v>194539</v>
      </c>
      <c r="E50" s="83">
        <f t="shared" si="6"/>
        <v>4.4592600969471485E-2</v>
      </c>
      <c r="F50" s="120">
        <f>+F48+F49</f>
        <v>199902</v>
      </c>
      <c r="G50" s="120">
        <f>+G48+G49</f>
        <v>159442</v>
      </c>
      <c r="H50" s="120">
        <f>+H48+H49</f>
        <v>71493</v>
      </c>
      <c r="AK50" s="16"/>
    </row>
    <row r="51" spans="2:37" x14ac:dyDescent="0.3">
      <c r="B51" s="56" t="s">
        <v>334</v>
      </c>
      <c r="C51" s="115">
        <v>11277</v>
      </c>
      <c r="D51" s="115">
        <v>8438</v>
      </c>
      <c r="E51" s="85">
        <f t="shared" si="6"/>
        <v>0.33645413605119701</v>
      </c>
      <c r="F51" s="115">
        <v>5372</v>
      </c>
      <c r="G51" s="115">
        <v>4445</v>
      </c>
      <c r="H51" s="115">
        <v>2010</v>
      </c>
      <c r="AK51" s="16"/>
    </row>
    <row r="52" spans="2:37" x14ac:dyDescent="0.3">
      <c r="B52" s="73" t="s">
        <v>274</v>
      </c>
      <c r="C52" s="114">
        <v>26946</v>
      </c>
      <c r="D52" s="114">
        <v>24182</v>
      </c>
      <c r="E52" s="75">
        <f t="shared" si="6"/>
        <v>0.11429989248201133</v>
      </c>
      <c r="F52" s="114">
        <v>20740</v>
      </c>
      <c r="G52" s="114">
        <v>15669</v>
      </c>
      <c r="H52" s="114">
        <v>14426</v>
      </c>
      <c r="AK52" s="16"/>
    </row>
    <row r="53" spans="2:37" x14ac:dyDescent="0.3">
      <c r="B53" s="56" t="s">
        <v>77</v>
      </c>
      <c r="C53" s="115">
        <v>2487</v>
      </c>
      <c r="D53" s="115">
        <v>2224</v>
      </c>
      <c r="E53" s="85">
        <f t="shared" si="6"/>
        <v>0.11825539568345333</v>
      </c>
      <c r="F53" s="115">
        <v>2155</v>
      </c>
      <c r="G53" s="115">
        <v>2337</v>
      </c>
      <c r="H53" s="115">
        <v>2465</v>
      </c>
      <c r="AK53" s="16"/>
    </row>
    <row r="54" spans="2:37" x14ac:dyDescent="0.3">
      <c r="B54" s="73" t="s">
        <v>275</v>
      </c>
      <c r="C54" s="114">
        <v>14830</v>
      </c>
      <c r="D54" s="114">
        <v>11665</v>
      </c>
      <c r="E54" s="75">
        <f t="shared" si="6"/>
        <v>0.27132447492498923</v>
      </c>
      <c r="F54" s="114">
        <v>10847</v>
      </c>
      <c r="G54" s="114">
        <v>6433</v>
      </c>
      <c r="H54" s="114">
        <v>683</v>
      </c>
      <c r="AK54" s="16"/>
    </row>
    <row r="55" spans="2:37" x14ac:dyDescent="0.3">
      <c r="B55" s="56" t="s">
        <v>78</v>
      </c>
      <c r="C55" s="115">
        <v>9869</v>
      </c>
      <c r="D55" s="115">
        <v>7855</v>
      </c>
      <c r="E55" s="85">
        <f t="shared" si="6"/>
        <v>0.25639719923615534</v>
      </c>
      <c r="F55" s="115">
        <v>5941</v>
      </c>
      <c r="G55" s="115">
        <v>4590</v>
      </c>
      <c r="H55" s="115">
        <v>3294</v>
      </c>
      <c r="AK55" s="16"/>
    </row>
    <row r="56" spans="2:37" ht="12.5" thickBot="1" x14ac:dyDescent="0.35">
      <c r="B56" s="117" t="s">
        <v>335</v>
      </c>
      <c r="C56" s="118">
        <v>232</v>
      </c>
      <c r="D56" s="118">
        <v>275</v>
      </c>
      <c r="E56" s="205">
        <f t="shared" si="6"/>
        <v>-0.15636363636363637</v>
      </c>
      <c r="F56" s="118">
        <v>425</v>
      </c>
      <c r="G56" s="118">
        <v>470</v>
      </c>
      <c r="H56" s="118">
        <v>3282</v>
      </c>
      <c r="AK56" s="16"/>
    </row>
    <row r="57" spans="2:37" ht="12.5" thickBot="1" x14ac:dyDescent="0.35">
      <c r="B57" s="119" t="s">
        <v>333</v>
      </c>
      <c r="C57" s="120">
        <f>+C50+SUM(C51:C56)</f>
        <v>268855</v>
      </c>
      <c r="D57" s="120">
        <f>+D50+SUM(D51:D56)</f>
        <v>249178</v>
      </c>
      <c r="E57" s="83">
        <f>+C57/D57-1</f>
        <v>7.8967645618794657E-2</v>
      </c>
      <c r="F57" s="120">
        <f t="shared" ref="F57:H57" si="7">+F50+SUM(F51:F56)</f>
        <v>245382</v>
      </c>
      <c r="G57" s="120">
        <f t="shared" si="7"/>
        <v>193386</v>
      </c>
      <c r="H57" s="120">
        <f t="shared" si="7"/>
        <v>97653</v>
      </c>
      <c r="AK57" s="16"/>
    </row>
    <row r="58" spans="2:37" x14ac:dyDescent="0.3">
      <c r="AK58" s="16"/>
    </row>
    <row r="59" spans="2:37" x14ac:dyDescent="0.3">
      <c r="AK59" s="16"/>
    </row>
    <row r="61" spans="2:37" x14ac:dyDescent="0.3">
      <c r="AK61" s="248"/>
    </row>
  </sheetData>
  <phoneticPr fontId="1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A64D-2253-4BF4-B639-F6B5C0BB6F5F}">
  <dimension ref="B2:AK63"/>
  <sheetViews>
    <sheetView showGridLines="0" zoomScaleNormal="100" workbookViewId="0">
      <selection activeCell="C4" sqref="C4:H4"/>
    </sheetView>
  </sheetViews>
  <sheetFormatPr baseColWidth="10" defaultRowHeight="14.5" x14ac:dyDescent="0.35"/>
  <cols>
    <col min="1" max="1" width="3.7265625" customWidth="1"/>
    <col min="2" max="2" width="73.6328125" customWidth="1"/>
  </cols>
  <sheetData>
    <row r="2" spans="2:37" x14ac:dyDescent="0.35">
      <c r="B2" s="4" t="s">
        <v>80</v>
      </c>
    </row>
    <row r="3" spans="2:37" ht="15" thickBot="1" x14ac:dyDescent="0.4">
      <c r="AK3" s="238"/>
    </row>
    <row r="4" spans="2:37" ht="15" thickTop="1" x14ac:dyDescent="0.35">
      <c r="B4" s="72" t="s">
        <v>291</v>
      </c>
      <c r="C4" s="252" t="s">
        <v>359</v>
      </c>
      <c r="D4" s="252" t="s">
        <v>293</v>
      </c>
      <c r="E4" s="252" t="s">
        <v>352</v>
      </c>
      <c r="F4" s="252" t="s">
        <v>369</v>
      </c>
      <c r="G4" s="252" t="s">
        <v>370</v>
      </c>
      <c r="H4" s="252" t="s">
        <v>352</v>
      </c>
      <c r="AK4" s="240"/>
    </row>
    <row r="5" spans="2:37" x14ac:dyDescent="0.35">
      <c r="B5" s="73" t="s">
        <v>74</v>
      </c>
      <c r="C5" s="122">
        <v>5231</v>
      </c>
      <c r="D5" s="122">
        <v>4849</v>
      </c>
      <c r="E5" s="123">
        <f t="shared" ref="E5:E10" si="0">+C5/D5-1</f>
        <v>7.8779129717467589E-2</v>
      </c>
      <c r="F5" s="122">
        <v>20065</v>
      </c>
      <c r="G5" s="122">
        <v>22646</v>
      </c>
      <c r="H5" s="123">
        <f t="shared" ref="H5:H10" si="1">+F5/G5-1</f>
        <v>-0.11397156230680916</v>
      </c>
      <c r="AK5" s="240"/>
    </row>
    <row r="6" spans="2:37" ht="15" thickBot="1" x14ac:dyDescent="0.4">
      <c r="B6" s="102" t="s">
        <v>219</v>
      </c>
      <c r="C6" s="124">
        <v>-38189</v>
      </c>
      <c r="D6" s="124">
        <v>90174</v>
      </c>
      <c r="E6" s="125">
        <f t="shared" si="0"/>
        <v>-1.4235034488877059</v>
      </c>
      <c r="F6" s="124">
        <v>-148941</v>
      </c>
      <c r="G6" s="124">
        <v>-97015</v>
      </c>
      <c r="H6" s="125">
        <f t="shared" si="1"/>
        <v>0.53523681904860076</v>
      </c>
      <c r="AK6" s="240"/>
    </row>
    <row r="7" spans="2:37" ht="15" thickBot="1" x14ac:dyDescent="0.4">
      <c r="B7" s="78" t="s">
        <v>238</v>
      </c>
      <c r="C7" s="79">
        <v>-34209</v>
      </c>
      <c r="D7" s="79">
        <v>94100</v>
      </c>
      <c r="E7" s="126">
        <f t="shared" si="0"/>
        <v>-1.363538788522848</v>
      </c>
      <c r="F7" s="79">
        <v>-133724</v>
      </c>
      <c r="G7" s="79">
        <v>-78849</v>
      </c>
      <c r="H7" s="126">
        <f t="shared" si="1"/>
        <v>0.69595048764093392</v>
      </c>
      <c r="AK7" s="240"/>
    </row>
    <row r="8" spans="2:37" ht="15" thickBot="1" x14ac:dyDescent="0.4">
      <c r="B8" s="102" t="s">
        <v>70</v>
      </c>
      <c r="C8" s="81">
        <v>100</v>
      </c>
      <c r="D8" s="81">
        <v>72</v>
      </c>
      <c r="E8" s="125">
        <f t="shared" si="0"/>
        <v>0.38888888888888884</v>
      </c>
      <c r="F8" s="81">
        <v>367</v>
      </c>
      <c r="G8" s="81">
        <v>340</v>
      </c>
      <c r="H8" s="125">
        <f t="shared" si="1"/>
        <v>7.9411764705882293E-2</v>
      </c>
      <c r="AK8" s="240"/>
    </row>
    <row r="9" spans="2:37" ht="15" thickBot="1" x14ac:dyDescent="0.4">
      <c r="B9" s="78" t="s">
        <v>337</v>
      </c>
      <c r="C9" s="79">
        <v>-34109</v>
      </c>
      <c r="D9" s="79">
        <v>94172</v>
      </c>
      <c r="E9" s="126">
        <f t="shared" si="0"/>
        <v>-1.3621989551034277</v>
      </c>
      <c r="F9" s="79">
        <v>-133357</v>
      </c>
      <c r="G9" s="79">
        <v>-78509</v>
      </c>
      <c r="H9" s="126">
        <f t="shared" si="1"/>
        <v>0.69862054032021814</v>
      </c>
      <c r="AK9" s="240"/>
    </row>
    <row r="10" spans="2:37" ht="15" thickBot="1" x14ac:dyDescent="0.4">
      <c r="B10" s="119" t="s">
        <v>316</v>
      </c>
      <c r="C10" s="82">
        <v>4080</v>
      </c>
      <c r="D10" s="82">
        <v>3998</v>
      </c>
      <c r="E10" s="127">
        <f t="shared" si="0"/>
        <v>2.051025512756377E-2</v>
      </c>
      <c r="F10" s="82">
        <v>15584</v>
      </c>
      <c r="G10" s="82">
        <v>18506</v>
      </c>
      <c r="H10" s="127">
        <f t="shared" si="1"/>
        <v>-0.15789473684210531</v>
      </c>
      <c r="AK10" s="240"/>
    </row>
    <row r="11" spans="2:37" x14ac:dyDescent="0.35">
      <c r="AK11" s="240"/>
    </row>
    <row r="12" spans="2:37" x14ac:dyDescent="0.35">
      <c r="AK12" s="240"/>
    </row>
    <row r="13" spans="2:37" x14ac:dyDescent="0.35">
      <c r="AK13" s="240"/>
    </row>
    <row r="14" spans="2:37" x14ac:dyDescent="0.35">
      <c r="AK14" s="240"/>
    </row>
    <row r="15" spans="2:37" x14ac:dyDescent="0.35">
      <c r="AK15" s="240"/>
    </row>
    <row r="16" spans="2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D848-15FC-46F7-A7B3-3A0B1870570F}">
  <dimension ref="B2:AK63"/>
  <sheetViews>
    <sheetView showGridLines="0" workbookViewId="0">
      <selection activeCell="C4" sqref="C4:H4"/>
    </sheetView>
  </sheetViews>
  <sheetFormatPr baseColWidth="10" defaultRowHeight="14.5" x14ac:dyDescent="0.35"/>
  <cols>
    <col min="1" max="1" width="3.7265625" customWidth="1"/>
    <col min="2" max="2" width="68.6328125" customWidth="1"/>
  </cols>
  <sheetData>
    <row r="2" spans="2:37" x14ac:dyDescent="0.35">
      <c r="B2" s="4" t="s">
        <v>82</v>
      </c>
    </row>
    <row r="3" spans="2:37" ht="15" thickBot="1" x14ac:dyDescent="0.4">
      <c r="AK3" s="238"/>
    </row>
    <row r="4" spans="2:37" ht="15" thickTop="1" x14ac:dyDescent="0.35">
      <c r="B4" s="72" t="s">
        <v>292</v>
      </c>
      <c r="C4" s="252" t="s">
        <v>359</v>
      </c>
      <c r="D4" s="252" t="s">
        <v>293</v>
      </c>
      <c r="E4" s="252" t="s">
        <v>352</v>
      </c>
      <c r="F4" s="252" t="s">
        <v>369</v>
      </c>
      <c r="G4" s="252" t="s">
        <v>370</v>
      </c>
      <c r="H4" s="252" t="s">
        <v>352</v>
      </c>
      <c r="AK4" s="240"/>
    </row>
    <row r="5" spans="2:37" ht="15" thickBot="1" x14ac:dyDescent="0.4">
      <c r="B5" s="128" t="s">
        <v>45</v>
      </c>
      <c r="C5" s="129">
        <v>12626</v>
      </c>
      <c r="D5" s="129">
        <v>13755</v>
      </c>
      <c r="E5" s="130">
        <f t="shared" ref="E5:E8" si="0">+C5/D5-1</f>
        <v>-8.2079243911304944E-2</v>
      </c>
      <c r="F5" s="129">
        <v>64596</v>
      </c>
      <c r="G5" s="129">
        <v>85840</v>
      </c>
      <c r="H5" s="130">
        <f t="shared" ref="H5:H8" si="1">+F5/G5-1</f>
        <v>-0.24748369058713882</v>
      </c>
      <c r="AK5" s="240"/>
    </row>
    <row r="6" spans="2:37" ht="15" thickBot="1" x14ac:dyDescent="0.4">
      <c r="B6" s="68" t="s">
        <v>238</v>
      </c>
      <c r="C6" s="82">
        <v>-1880</v>
      </c>
      <c r="D6" s="82">
        <v>-785</v>
      </c>
      <c r="E6" s="127">
        <f t="shared" si="0"/>
        <v>1.394904458598726</v>
      </c>
      <c r="F6" s="82">
        <v>4190</v>
      </c>
      <c r="G6" s="82">
        <v>25202</v>
      </c>
      <c r="H6" s="127">
        <f t="shared" si="1"/>
        <v>-0.83374335370208708</v>
      </c>
      <c r="AK6" s="240"/>
    </row>
    <row r="7" spans="2:37" ht="15" thickBot="1" x14ac:dyDescent="0.4">
      <c r="B7" s="128" t="s">
        <v>70</v>
      </c>
      <c r="C7" s="131">
        <v>1050</v>
      </c>
      <c r="D7" s="129">
        <v>1093</v>
      </c>
      <c r="E7" s="130">
        <f t="shared" si="0"/>
        <v>-3.9341262580054881E-2</v>
      </c>
      <c r="F7" s="129">
        <v>4182</v>
      </c>
      <c r="G7" s="129">
        <v>4298</v>
      </c>
      <c r="H7" s="130">
        <f t="shared" si="1"/>
        <v>-2.698929734760358E-2</v>
      </c>
      <c r="AK7" s="240"/>
    </row>
    <row r="8" spans="2:37" ht="15" thickBot="1" x14ac:dyDescent="0.4">
      <c r="B8" s="68" t="s">
        <v>9</v>
      </c>
      <c r="C8" s="82">
        <v>-830</v>
      </c>
      <c r="D8" s="82">
        <v>308</v>
      </c>
      <c r="E8" s="127">
        <f t="shared" si="0"/>
        <v>-3.6948051948051948</v>
      </c>
      <c r="F8" s="82">
        <v>8372</v>
      </c>
      <c r="G8" s="82">
        <v>29500</v>
      </c>
      <c r="H8" s="127">
        <f t="shared" si="1"/>
        <v>-0.71620338983050846</v>
      </c>
      <c r="AK8" s="240"/>
    </row>
    <row r="9" spans="2:37" x14ac:dyDescent="0.35">
      <c r="AK9" s="240"/>
    </row>
    <row r="10" spans="2:37" x14ac:dyDescent="0.35">
      <c r="AK10" s="240"/>
    </row>
    <row r="11" spans="2:37" x14ac:dyDescent="0.35">
      <c r="AK11" s="240"/>
    </row>
    <row r="12" spans="2:37" x14ac:dyDescent="0.35">
      <c r="AK12" s="240"/>
    </row>
    <row r="13" spans="2:37" x14ac:dyDescent="0.35">
      <c r="AK13" s="240"/>
    </row>
    <row r="14" spans="2:37" x14ac:dyDescent="0.35">
      <c r="AK14" s="240"/>
    </row>
    <row r="15" spans="2:37" x14ac:dyDescent="0.35">
      <c r="AK15" s="240"/>
    </row>
    <row r="16" spans="2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C71E-7AE2-4617-8DBC-BC51D7D5C139}">
  <dimension ref="B2:AK63"/>
  <sheetViews>
    <sheetView showGridLines="0" zoomScaleNormal="100" workbookViewId="0">
      <selection activeCell="C4" sqref="C4:H4"/>
    </sheetView>
  </sheetViews>
  <sheetFormatPr baseColWidth="10" defaultRowHeight="14.5" x14ac:dyDescent="0.35"/>
  <cols>
    <col min="1" max="1" width="3.7265625" customWidth="1"/>
    <col min="2" max="2" width="61" customWidth="1"/>
  </cols>
  <sheetData>
    <row r="2" spans="2:37" x14ac:dyDescent="0.35">
      <c r="B2" s="4" t="s">
        <v>81</v>
      </c>
    </row>
    <row r="3" spans="2:37" ht="15" thickBot="1" x14ac:dyDescent="0.4">
      <c r="AK3" s="238"/>
    </row>
    <row r="4" spans="2:37" ht="15" thickTop="1" x14ac:dyDescent="0.35">
      <c r="B4" s="72" t="s">
        <v>292</v>
      </c>
      <c r="C4" s="252" t="s">
        <v>359</v>
      </c>
      <c r="D4" s="252" t="s">
        <v>293</v>
      </c>
      <c r="E4" s="252" t="s">
        <v>352</v>
      </c>
      <c r="F4" s="252" t="s">
        <v>369</v>
      </c>
      <c r="G4" s="252" t="s">
        <v>370</v>
      </c>
      <c r="H4" s="252" t="s">
        <v>352</v>
      </c>
      <c r="AK4" s="240"/>
    </row>
    <row r="5" spans="2:37" x14ac:dyDescent="0.35">
      <c r="B5" s="134" t="s">
        <v>45</v>
      </c>
      <c r="C5" s="136">
        <v>1728</v>
      </c>
      <c r="D5" s="136">
        <v>708</v>
      </c>
      <c r="E5" s="137">
        <f t="shared" ref="E5:E12" si="0">+C5/D5-1</f>
        <v>1.4406779661016951</v>
      </c>
      <c r="F5" s="136">
        <v>12761</v>
      </c>
      <c r="G5" s="136">
        <v>12891</v>
      </c>
      <c r="H5" s="137">
        <f t="shared" ref="H5:H12" si="1">+F5/G5-1</f>
        <v>-1.0084555115972393E-2</v>
      </c>
      <c r="AK5" s="240"/>
    </row>
    <row r="6" spans="2:37" ht="15" thickBot="1" x14ac:dyDescent="0.4">
      <c r="B6" s="102" t="s">
        <v>145</v>
      </c>
      <c r="C6" s="138">
        <v>-41146</v>
      </c>
      <c r="D6" s="138">
        <v>57665</v>
      </c>
      <c r="E6" s="139">
        <f t="shared" si="0"/>
        <v>-1.7135350732680137</v>
      </c>
      <c r="F6" s="138">
        <v>-294436</v>
      </c>
      <c r="G6" s="138">
        <v>-371060</v>
      </c>
      <c r="H6" s="139">
        <f t="shared" si="1"/>
        <v>-0.20650029644801382</v>
      </c>
      <c r="AK6" s="240"/>
    </row>
    <row r="7" spans="2:37" ht="15" thickBot="1" x14ac:dyDescent="0.4">
      <c r="B7" s="140" t="s">
        <v>138</v>
      </c>
      <c r="C7" s="141">
        <v>-56453</v>
      </c>
      <c r="D7" s="141">
        <v>54276</v>
      </c>
      <c r="E7" s="142">
        <f t="shared" si="0"/>
        <v>-2.040109809123738</v>
      </c>
      <c r="F7" s="141">
        <v>-333395</v>
      </c>
      <c r="G7" s="141">
        <v>-385180</v>
      </c>
      <c r="H7" s="142">
        <f t="shared" si="1"/>
        <v>-0.13444363674126381</v>
      </c>
      <c r="AK7" s="240"/>
    </row>
    <row r="8" spans="2:37" x14ac:dyDescent="0.35">
      <c r="B8" s="94" t="s">
        <v>70</v>
      </c>
      <c r="C8" s="143">
        <v>52</v>
      </c>
      <c r="D8" s="143">
        <v>64</v>
      </c>
      <c r="E8" s="144">
        <f t="shared" si="0"/>
        <v>-0.1875</v>
      </c>
      <c r="F8" s="143">
        <v>210</v>
      </c>
      <c r="G8" s="143">
        <v>247</v>
      </c>
      <c r="H8" s="144">
        <f t="shared" si="1"/>
        <v>-0.1497975708502024</v>
      </c>
      <c r="AK8" s="240"/>
    </row>
    <row r="9" spans="2:37" ht="15" thickBot="1" x14ac:dyDescent="0.4">
      <c r="B9" s="145" t="s">
        <v>145</v>
      </c>
      <c r="C9" s="146">
        <v>0</v>
      </c>
      <c r="D9" s="146">
        <v>0</v>
      </c>
      <c r="E9" s="147" t="s">
        <v>4</v>
      </c>
      <c r="F9" s="146">
        <v>3152</v>
      </c>
      <c r="G9" s="146">
        <v>43604</v>
      </c>
      <c r="H9" s="147">
        <f t="shared" si="1"/>
        <v>-0.92771305384827074</v>
      </c>
      <c r="AK9" s="240"/>
    </row>
    <row r="10" spans="2:37" ht="15" thickBot="1" x14ac:dyDescent="0.4">
      <c r="B10" s="59" t="s">
        <v>338</v>
      </c>
      <c r="C10" s="148">
        <v>-10285</v>
      </c>
      <c r="D10" s="148">
        <v>0</v>
      </c>
      <c r="E10" s="148" t="s">
        <v>4</v>
      </c>
      <c r="F10" s="148">
        <v>-19125</v>
      </c>
      <c r="G10" s="148">
        <v>0</v>
      </c>
      <c r="H10" s="148" t="s">
        <v>10</v>
      </c>
      <c r="AK10" s="240"/>
    </row>
    <row r="11" spans="2:37" ht="15" thickBot="1" x14ac:dyDescent="0.4">
      <c r="B11" s="149" t="s">
        <v>315</v>
      </c>
      <c r="C11" s="150">
        <v>-56401</v>
      </c>
      <c r="D11" s="150">
        <v>54340</v>
      </c>
      <c r="E11" s="151">
        <f t="shared" si="0"/>
        <v>-2.0379278616120722</v>
      </c>
      <c r="F11" s="150">
        <v>-333185</v>
      </c>
      <c r="G11" s="150">
        <v>-384933</v>
      </c>
      <c r="H11" s="151">
        <f t="shared" si="1"/>
        <v>-0.13443378458069322</v>
      </c>
      <c r="AK11" s="240"/>
    </row>
    <row r="12" spans="2:37" ht="15" thickBot="1" x14ac:dyDescent="0.4">
      <c r="B12" s="60" t="s">
        <v>316</v>
      </c>
      <c r="C12" s="152">
        <v>-4970</v>
      </c>
      <c r="D12" s="152">
        <v>-3325</v>
      </c>
      <c r="E12" s="153">
        <f t="shared" si="0"/>
        <v>0.49473684210526314</v>
      </c>
      <c r="F12" s="152">
        <v>-16472</v>
      </c>
      <c r="G12" s="152">
        <v>29731</v>
      </c>
      <c r="H12" s="153">
        <f t="shared" si="1"/>
        <v>-1.5540345094345969</v>
      </c>
      <c r="AK12" s="240"/>
    </row>
    <row r="13" spans="2:37" x14ac:dyDescent="0.35">
      <c r="AK13" s="240"/>
    </row>
    <row r="14" spans="2:37" x14ac:dyDescent="0.35">
      <c r="AK14" s="240"/>
    </row>
    <row r="15" spans="2:37" x14ac:dyDescent="0.35">
      <c r="AK15" s="240"/>
    </row>
    <row r="16" spans="2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E783-433A-42D8-8026-A1AE7BD29B2D}">
  <dimension ref="B2:AK63"/>
  <sheetViews>
    <sheetView showGridLines="0" zoomScaleNormal="100" workbookViewId="0">
      <selection activeCell="G11" sqref="G11"/>
    </sheetView>
  </sheetViews>
  <sheetFormatPr baseColWidth="10" defaultRowHeight="14.5" x14ac:dyDescent="0.35"/>
  <cols>
    <col min="1" max="1" width="3.7265625" customWidth="1"/>
    <col min="2" max="2" width="53.08984375" customWidth="1"/>
  </cols>
  <sheetData>
    <row r="2" spans="2:37" x14ac:dyDescent="0.35">
      <c r="B2" s="4" t="s">
        <v>218</v>
      </c>
    </row>
    <row r="3" spans="2:37" ht="15" thickBot="1" x14ac:dyDescent="0.4">
      <c r="AK3" s="238"/>
    </row>
    <row r="4" spans="2:37" ht="15" thickTop="1" x14ac:dyDescent="0.35">
      <c r="B4" s="72" t="s">
        <v>69</v>
      </c>
      <c r="C4" s="252" t="s">
        <v>359</v>
      </c>
      <c r="D4" s="252" t="s">
        <v>293</v>
      </c>
      <c r="E4" s="252" t="s">
        <v>352</v>
      </c>
      <c r="F4" s="252" t="s">
        <v>369</v>
      </c>
      <c r="G4" s="252" t="s">
        <v>370</v>
      </c>
      <c r="H4" s="252" t="s">
        <v>352</v>
      </c>
      <c r="AK4" s="240"/>
    </row>
    <row r="5" spans="2:37" ht="15" thickBot="1" x14ac:dyDescent="0.4">
      <c r="B5" s="67" t="s">
        <v>45</v>
      </c>
      <c r="C5" s="261">
        <v>1950</v>
      </c>
      <c r="D5" s="261">
        <v>1583</v>
      </c>
      <c r="E5" s="266">
        <f t="shared" ref="E5:E11" si="0">+C5/D5-1</f>
        <v>0.23183828174352494</v>
      </c>
      <c r="F5" s="261">
        <v>6709</v>
      </c>
      <c r="G5" s="261">
        <v>5357</v>
      </c>
      <c r="H5" s="266">
        <f t="shared" ref="H5:H11" si="1">+F5/G5-1</f>
        <v>0.25238006346835906</v>
      </c>
      <c r="AK5" s="240"/>
    </row>
    <row r="6" spans="2:37" ht="15" thickBot="1" x14ac:dyDescent="0.4">
      <c r="B6" s="132" t="s">
        <v>145</v>
      </c>
      <c r="C6" s="262">
        <v>-59</v>
      </c>
      <c r="D6" s="263">
        <v>-342</v>
      </c>
      <c r="E6" s="267">
        <f t="shared" si="0"/>
        <v>-0.82748538011695905</v>
      </c>
      <c r="F6" s="262">
        <v>-570</v>
      </c>
      <c r="G6" s="262">
        <v>-403</v>
      </c>
      <c r="H6" s="267">
        <f t="shared" si="1"/>
        <v>0.4143920595533499</v>
      </c>
      <c r="AK6" s="240"/>
    </row>
    <row r="7" spans="2:37" ht="15" thickBot="1" x14ac:dyDescent="0.4">
      <c r="B7" s="68" t="s">
        <v>138</v>
      </c>
      <c r="C7" s="82">
        <v>-8696</v>
      </c>
      <c r="D7" s="82">
        <v>-6210</v>
      </c>
      <c r="E7" s="268">
        <f t="shared" si="0"/>
        <v>0.4003220611916265</v>
      </c>
      <c r="F7" s="82">
        <v>-10954</v>
      </c>
      <c r="G7" s="82">
        <v>6861</v>
      </c>
      <c r="H7" s="268">
        <f t="shared" si="1"/>
        <v>-2.5965602681824809</v>
      </c>
      <c r="AK7" s="240"/>
    </row>
    <row r="8" spans="2:37" ht="15" thickBot="1" x14ac:dyDescent="0.4">
      <c r="B8" s="132" t="s">
        <v>70</v>
      </c>
      <c r="C8" s="262">
        <v>372</v>
      </c>
      <c r="D8" s="262">
        <v>503</v>
      </c>
      <c r="E8" s="269">
        <f t="shared" si="0"/>
        <v>-0.26043737574552683</v>
      </c>
      <c r="F8" s="263">
        <v>1856</v>
      </c>
      <c r="G8" s="263">
        <v>1769</v>
      </c>
      <c r="H8" s="269">
        <f t="shared" si="1"/>
        <v>4.9180327868852514E-2</v>
      </c>
      <c r="AK8" s="240"/>
    </row>
    <row r="9" spans="2:37" ht="15" thickBot="1" x14ac:dyDescent="0.4">
      <c r="B9" s="207" t="s">
        <v>339</v>
      </c>
      <c r="C9" s="264"/>
      <c r="D9" s="264"/>
      <c r="E9" s="264" t="s">
        <v>10</v>
      </c>
      <c r="F9" s="81" t="s">
        <v>4</v>
      </c>
      <c r="G9" s="76">
        <v>19169</v>
      </c>
      <c r="H9" s="270">
        <v>-1</v>
      </c>
      <c r="AK9" s="240"/>
    </row>
    <row r="10" spans="2:37" ht="15" thickBot="1" x14ac:dyDescent="0.4">
      <c r="B10" s="133" t="s">
        <v>9</v>
      </c>
      <c r="C10" s="265">
        <v>-8324</v>
      </c>
      <c r="D10" s="265">
        <v>-5707</v>
      </c>
      <c r="E10" s="271">
        <f t="shared" si="0"/>
        <v>0.45855966357105316</v>
      </c>
      <c r="F10" s="265">
        <v>-9098</v>
      </c>
      <c r="G10" s="265">
        <v>8630</v>
      </c>
      <c r="H10" s="272">
        <f t="shared" si="1"/>
        <v>-2.0542294322132095</v>
      </c>
      <c r="AK10" s="240"/>
    </row>
    <row r="11" spans="2:37" ht="15" thickBot="1" x14ac:dyDescent="0.4">
      <c r="B11" s="229" t="s">
        <v>151</v>
      </c>
      <c r="C11" s="104">
        <v>-8265</v>
      </c>
      <c r="D11" s="104">
        <v>-5365</v>
      </c>
      <c r="E11" s="199">
        <f t="shared" si="0"/>
        <v>0.54054054054054057</v>
      </c>
      <c r="F11" s="104">
        <v>-8528</v>
      </c>
      <c r="G11" s="104">
        <v>-10136</v>
      </c>
      <c r="H11" s="199">
        <f t="shared" si="1"/>
        <v>-0.1586424625098658</v>
      </c>
      <c r="AK11" s="240"/>
    </row>
    <row r="12" spans="2:37" x14ac:dyDescent="0.35">
      <c r="AK12" s="240"/>
    </row>
    <row r="13" spans="2:37" x14ac:dyDescent="0.35">
      <c r="AK13" s="240"/>
    </row>
    <row r="14" spans="2:37" x14ac:dyDescent="0.35">
      <c r="AK14" s="240"/>
    </row>
    <row r="15" spans="2:37" x14ac:dyDescent="0.35">
      <c r="AK15" s="240"/>
    </row>
    <row r="16" spans="2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FC97-14DF-471B-9578-018487E54969}">
  <dimension ref="A1:AK63"/>
  <sheetViews>
    <sheetView showGridLines="0" zoomScaleNormal="100" workbookViewId="0">
      <selection activeCell="C5" sqref="C5"/>
    </sheetView>
  </sheetViews>
  <sheetFormatPr baseColWidth="10" defaultRowHeight="14.5" x14ac:dyDescent="0.35"/>
  <cols>
    <col min="1" max="1" width="3.7265625" customWidth="1"/>
    <col min="2" max="2" width="25.1796875" style="3" bestFit="1" customWidth="1"/>
    <col min="4" max="4" width="16.26953125" bestFit="1" customWidth="1"/>
    <col min="5" max="5" width="13.6328125" customWidth="1"/>
  </cols>
  <sheetData>
    <row r="1" spans="1:37" x14ac:dyDescent="0.35">
      <c r="A1" s="89"/>
    </row>
    <row r="2" spans="1:37" x14ac:dyDescent="0.35">
      <c r="B2" s="4" t="s">
        <v>246</v>
      </c>
    </row>
    <row r="3" spans="1:37" x14ac:dyDescent="0.35">
      <c r="AK3" s="238"/>
    </row>
    <row r="4" spans="1:37" s="89" customFormat="1" ht="29" customHeight="1" x14ac:dyDescent="0.35">
      <c r="B4" s="158" t="s">
        <v>369</v>
      </c>
      <c r="C4" s="49" t="s">
        <v>84</v>
      </c>
      <c r="D4" s="49" t="s">
        <v>85</v>
      </c>
      <c r="E4" s="49" t="s">
        <v>86</v>
      </c>
      <c r="F4" s="49" t="s">
        <v>87</v>
      </c>
      <c r="G4" s="49" t="s">
        <v>79</v>
      </c>
      <c r="H4" s="49" t="s">
        <v>8</v>
      </c>
      <c r="AK4" s="240"/>
    </row>
    <row r="5" spans="1:37" s="89" customFormat="1" x14ac:dyDescent="0.35">
      <c r="B5" s="159" t="s">
        <v>138</v>
      </c>
      <c r="C5" s="160">
        <v>650765</v>
      </c>
      <c r="D5" s="160">
        <v>-133724</v>
      </c>
      <c r="E5" s="160">
        <v>-333395</v>
      </c>
      <c r="F5" s="160">
        <v>4190</v>
      </c>
      <c r="G5" s="161">
        <v>-10954</v>
      </c>
      <c r="H5" s="188">
        <v>176882</v>
      </c>
      <c r="AK5" s="240"/>
    </row>
    <row r="6" spans="1:37" s="89" customFormat="1" ht="15" thickBot="1" x14ac:dyDescent="0.4">
      <c r="B6" s="162" t="s">
        <v>70</v>
      </c>
      <c r="C6" s="232">
        <v>3950</v>
      </c>
      <c r="D6" s="163">
        <v>367</v>
      </c>
      <c r="E6" s="163">
        <v>210</v>
      </c>
      <c r="F6" s="232">
        <v>4182</v>
      </c>
      <c r="G6" s="253">
        <v>1856</v>
      </c>
      <c r="H6" s="233">
        <v>10565</v>
      </c>
      <c r="AK6" s="240"/>
    </row>
    <row r="7" spans="1:37" s="89" customFormat="1" ht="15" thickBot="1" x14ac:dyDescent="0.4">
      <c r="B7" s="164" t="s">
        <v>9</v>
      </c>
      <c r="C7" s="165">
        <f>+SUM(C5:C6)</f>
        <v>654715</v>
      </c>
      <c r="D7" s="165">
        <f t="shared" ref="D7:H7" si="0">+SUM(D5:D6)</f>
        <v>-133357</v>
      </c>
      <c r="E7" s="165">
        <f t="shared" si="0"/>
        <v>-333185</v>
      </c>
      <c r="F7" s="165">
        <f t="shared" si="0"/>
        <v>8372</v>
      </c>
      <c r="G7" s="165">
        <f t="shared" si="0"/>
        <v>-9098</v>
      </c>
      <c r="H7" s="165">
        <f t="shared" si="0"/>
        <v>187447</v>
      </c>
      <c r="AK7" s="240"/>
    </row>
    <row r="8" spans="1:37" s="89" customFormat="1" x14ac:dyDescent="0.35">
      <c r="B8" s="166"/>
      <c r="C8" s="167"/>
      <c r="D8" s="167"/>
      <c r="E8" s="167"/>
      <c r="F8" s="167"/>
      <c r="G8" s="167"/>
      <c r="H8" s="167"/>
      <c r="AK8" s="240"/>
    </row>
    <row r="9" spans="1:37" s="89" customFormat="1" ht="29.5" customHeight="1" x14ac:dyDescent="0.35">
      <c r="B9" s="158" t="s">
        <v>370</v>
      </c>
      <c r="C9" s="49" t="s">
        <v>84</v>
      </c>
      <c r="D9" s="49" t="s">
        <v>85</v>
      </c>
      <c r="E9" s="49" t="s">
        <v>86</v>
      </c>
      <c r="F9" s="49" t="s">
        <v>87</v>
      </c>
      <c r="G9" s="49" t="s">
        <v>79</v>
      </c>
      <c r="H9" s="49" t="s">
        <v>8</v>
      </c>
      <c r="AK9" s="240"/>
    </row>
    <row r="10" spans="1:37" s="89" customFormat="1" x14ac:dyDescent="0.35">
      <c r="B10" s="159" t="s">
        <v>138</v>
      </c>
      <c r="C10" s="160">
        <v>168063</v>
      </c>
      <c r="D10" s="160">
        <v>-78849</v>
      </c>
      <c r="E10" s="160">
        <v>-385180</v>
      </c>
      <c r="F10" s="160">
        <v>25202</v>
      </c>
      <c r="G10" s="161">
        <v>6861</v>
      </c>
      <c r="H10" s="188">
        <v>-263903</v>
      </c>
      <c r="AK10" s="240"/>
    </row>
    <row r="11" spans="1:37" s="89" customFormat="1" ht="15" thickBot="1" x14ac:dyDescent="0.4">
      <c r="B11" s="162" t="s">
        <v>70</v>
      </c>
      <c r="C11" s="232">
        <v>2589</v>
      </c>
      <c r="D11" s="163">
        <v>340</v>
      </c>
      <c r="E11" s="163">
        <v>247</v>
      </c>
      <c r="F11" s="232">
        <v>4298</v>
      </c>
      <c r="G11" s="253">
        <v>1769</v>
      </c>
      <c r="H11" s="234">
        <v>9243</v>
      </c>
      <c r="AK11" s="240"/>
    </row>
    <row r="12" spans="1:37" s="89" customFormat="1" ht="15" thickBot="1" x14ac:dyDescent="0.4">
      <c r="B12" s="164" t="s">
        <v>9</v>
      </c>
      <c r="C12" s="165">
        <f>+SUM(C10:C11)</f>
        <v>170652</v>
      </c>
      <c r="D12" s="165">
        <f t="shared" ref="D12" si="1">+SUM(D10:D11)</f>
        <v>-78509</v>
      </c>
      <c r="E12" s="165">
        <f t="shared" ref="E12" si="2">+SUM(E10:E11)</f>
        <v>-384933</v>
      </c>
      <c r="F12" s="165">
        <f t="shared" ref="F12" si="3">+SUM(F10:F11)</f>
        <v>29500</v>
      </c>
      <c r="G12" s="165">
        <f t="shared" ref="G12:H12" si="4">+SUM(G10:G11)</f>
        <v>8630</v>
      </c>
      <c r="H12" s="165">
        <f t="shared" si="4"/>
        <v>-254660</v>
      </c>
      <c r="AK12" s="240"/>
    </row>
    <row r="13" spans="1:37" s="89" customFormat="1" ht="15" thickBot="1" x14ac:dyDescent="0.4">
      <c r="B13" s="68" t="s">
        <v>88</v>
      </c>
      <c r="C13" s="168">
        <f>+C7/C12-1</f>
        <v>2.8365504066755736</v>
      </c>
      <c r="D13" s="168">
        <f t="shared" ref="D13:G13" si="5">+D7/D12-1</f>
        <v>0.69862054032021814</v>
      </c>
      <c r="E13" s="168">
        <f t="shared" si="5"/>
        <v>-0.13443378458069322</v>
      </c>
      <c r="F13" s="168">
        <f t="shared" si="5"/>
        <v>-0.71620338983050846</v>
      </c>
      <c r="G13" s="168">
        <f t="shared" si="5"/>
        <v>-2.0542294322132095</v>
      </c>
      <c r="H13" s="168" t="s">
        <v>4</v>
      </c>
      <c r="AK13" s="240"/>
    </row>
    <row r="14" spans="1:37" x14ac:dyDescent="0.35">
      <c r="AK14" s="240"/>
    </row>
    <row r="15" spans="1:37" x14ac:dyDescent="0.35">
      <c r="AK15" s="240"/>
    </row>
    <row r="16" spans="1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8D4-FD07-4539-88A5-8B5F2CC27393}">
  <dimension ref="B2:AK63"/>
  <sheetViews>
    <sheetView showGridLines="0" zoomScaleNormal="100" workbookViewId="0">
      <selection activeCell="J14" sqref="J14"/>
    </sheetView>
  </sheetViews>
  <sheetFormatPr baseColWidth="10" defaultRowHeight="14.5" x14ac:dyDescent="0.35"/>
  <cols>
    <col min="1" max="1" width="3.7265625" customWidth="1"/>
    <col min="2" max="2" width="60.453125" bestFit="1" customWidth="1"/>
  </cols>
  <sheetData>
    <row r="2" spans="2:37" x14ac:dyDescent="0.35">
      <c r="B2" s="5" t="s">
        <v>89</v>
      </c>
    </row>
    <row r="3" spans="2:37" x14ac:dyDescent="0.35">
      <c r="AK3" s="238"/>
    </row>
    <row r="4" spans="2:37" ht="46" x14ac:dyDescent="0.35">
      <c r="B4" s="49"/>
      <c r="C4" s="49" t="s">
        <v>90</v>
      </c>
      <c r="D4" s="49" t="s">
        <v>91</v>
      </c>
      <c r="E4" s="49" t="s">
        <v>92</v>
      </c>
      <c r="F4" s="49" t="s">
        <v>93</v>
      </c>
      <c r="G4" s="49" t="s">
        <v>94</v>
      </c>
      <c r="AK4" s="240"/>
    </row>
    <row r="5" spans="2:37" x14ac:dyDescent="0.35">
      <c r="B5" s="208" t="s">
        <v>83</v>
      </c>
      <c r="C5" s="74">
        <v>374662</v>
      </c>
      <c r="D5" s="74">
        <v>-2172</v>
      </c>
      <c r="E5" s="74">
        <v>96036</v>
      </c>
      <c r="F5" s="217">
        <v>0</v>
      </c>
      <c r="G5" s="74">
        <v>468526</v>
      </c>
      <c r="AK5" s="240"/>
    </row>
    <row r="6" spans="2:37" ht="15" thickBot="1" x14ac:dyDescent="0.4">
      <c r="B6" s="209" t="s">
        <v>95</v>
      </c>
      <c r="C6" s="76">
        <v>-87365</v>
      </c>
      <c r="D6" s="76">
        <v>204</v>
      </c>
      <c r="E6" s="76">
        <v>-96575</v>
      </c>
      <c r="F6" s="206">
        <v>0</v>
      </c>
      <c r="G6" s="76">
        <v>-183736</v>
      </c>
      <c r="AK6" s="240"/>
    </row>
    <row r="7" spans="2:37" ht="15" thickBot="1" x14ac:dyDescent="0.4">
      <c r="B7" s="210" t="s">
        <v>146</v>
      </c>
      <c r="C7" s="141">
        <f>+C5+C6</f>
        <v>287297</v>
      </c>
      <c r="D7" s="141">
        <f t="shared" ref="D7:E7" si="0">+D5+D6</f>
        <v>-1968</v>
      </c>
      <c r="E7" s="141">
        <f t="shared" si="0"/>
        <v>-539</v>
      </c>
      <c r="F7" s="215" t="s">
        <v>4</v>
      </c>
      <c r="G7" s="141">
        <f t="shared" ref="G7" si="1">+G5+G6</f>
        <v>284790</v>
      </c>
      <c r="AK7" s="240"/>
    </row>
    <row r="8" spans="2:37" x14ac:dyDescent="0.35">
      <c r="B8" s="211" t="s">
        <v>276</v>
      </c>
      <c r="C8" s="154">
        <v>27</v>
      </c>
      <c r="D8" s="154">
        <v>-2527</v>
      </c>
      <c r="E8" s="218">
        <v>0</v>
      </c>
      <c r="F8" s="218">
        <v>0</v>
      </c>
      <c r="G8" s="154">
        <v>-2500</v>
      </c>
      <c r="AK8" s="240"/>
    </row>
    <row r="9" spans="2:37" x14ac:dyDescent="0.35">
      <c r="B9" s="208" t="s">
        <v>96</v>
      </c>
      <c r="C9" s="74">
        <v>-69135</v>
      </c>
      <c r="D9" s="74">
        <v>299</v>
      </c>
      <c r="E9" s="217">
        <v>0</v>
      </c>
      <c r="F9" s="74">
        <v>197</v>
      </c>
      <c r="G9" s="74">
        <v>-68639</v>
      </c>
      <c r="AK9" s="240"/>
    </row>
    <row r="10" spans="2:37" x14ac:dyDescent="0.35">
      <c r="B10" s="211" t="s">
        <v>97</v>
      </c>
      <c r="C10" s="154">
        <v>-24108</v>
      </c>
      <c r="D10" s="154">
        <v>126</v>
      </c>
      <c r="E10" s="218">
        <v>0</v>
      </c>
      <c r="F10" s="154">
        <v>0</v>
      </c>
      <c r="G10" s="154">
        <v>-23982</v>
      </c>
      <c r="AK10" s="240"/>
    </row>
    <row r="11" spans="2:37" ht="15" thickBot="1" x14ac:dyDescent="0.4">
      <c r="B11" s="212" t="s">
        <v>147</v>
      </c>
      <c r="C11" s="155">
        <v>-17199</v>
      </c>
      <c r="D11" s="155">
        <v>-2</v>
      </c>
      <c r="E11" s="155">
        <v>344</v>
      </c>
      <c r="F11" s="155">
        <v>-197</v>
      </c>
      <c r="G11" s="155">
        <v>-17054</v>
      </c>
      <c r="AK11" s="240"/>
    </row>
    <row r="12" spans="2:37" ht="15" thickBot="1" x14ac:dyDescent="0.4">
      <c r="B12" s="213" t="s">
        <v>138</v>
      </c>
      <c r="C12" s="156">
        <f>+C7+SUM(C8:C11)</f>
        <v>176882</v>
      </c>
      <c r="D12" s="156">
        <f t="shared" ref="D12:E12" si="2">+D7+SUM(D8:D11)</f>
        <v>-4072</v>
      </c>
      <c r="E12" s="156">
        <f t="shared" si="2"/>
        <v>-195</v>
      </c>
      <c r="F12" s="216" t="s">
        <v>4</v>
      </c>
      <c r="G12" s="156">
        <f>+G7+SUM(G8:G11)</f>
        <v>172615</v>
      </c>
      <c r="AK12" s="240"/>
    </row>
    <row r="13" spans="2:37" ht="15" thickBot="1" x14ac:dyDescent="0.4">
      <c r="B13" s="214" t="s">
        <v>50</v>
      </c>
      <c r="C13" s="146">
        <v>25332</v>
      </c>
      <c r="D13" s="146">
        <v>2592</v>
      </c>
      <c r="E13" s="157">
        <v>0</v>
      </c>
      <c r="F13" s="157">
        <v>0</v>
      </c>
      <c r="G13" s="146">
        <v>27924</v>
      </c>
      <c r="AK13" s="240"/>
    </row>
    <row r="14" spans="2:37" ht="15" thickBot="1" x14ac:dyDescent="0.4">
      <c r="B14" s="213" t="s">
        <v>148</v>
      </c>
      <c r="C14" s="156">
        <f>+C12+C13</f>
        <v>202214</v>
      </c>
      <c r="D14" s="156">
        <f t="shared" ref="D14" si="3">+D12+D13</f>
        <v>-1480</v>
      </c>
      <c r="E14" s="156">
        <f>+E12</f>
        <v>-195</v>
      </c>
      <c r="F14" s="216" t="s">
        <v>4</v>
      </c>
      <c r="G14" s="156">
        <f t="shared" ref="G14" si="4">+G12+G13</f>
        <v>200539</v>
      </c>
      <c r="AK14" s="240"/>
    </row>
    <row r="15" spans="2:37" x14ac:dyDescent="0.35">
      <c r="B15" s="189" t="s">
        <v>277</v>
      </c>
      <c r="AK15" s="240"/>
    </row>
    <row r="16" spans="2:37" x14ac:dyDescent="0.35">
      <c r="AK16" s="240"/>
    </row>
    <row r="17" spans="36:37" x14ac:dyDescent="0.35">
      <c r="AK17" s="240"/>
    </row>
    <row r="18" spans="36:37" x14ac:dyDescent="0.35">
      <c r="AK18" s="240"/>
    </row>
    <row r="19" spans="36:37" x14ac:dyDescent="0.35">
      <c r="AK19" s="240"/>
    </row>
    <row r="24" spans="36:37" x14ac:dyDescent="0.35">
      <c r="AK24" s="238"/>
    </row>
    <row r="25" spans="36:37" x14ac:dyDescent="0.35">
      <c r="AJ25" s="241"/>
      <c r="AK25" s="25"/>
    </row>
    <row r="26" spans="36:37" x14ac:dyDescent="0.35">
      <c r="AJ26" s="241"/>
      <c r="AK26" s="25"/>
    </row>
    <row r="27" spans="36:37" x14ac:dyDescent="0.35">
      <c r="AJ27" s="241"/>
      <c r="AK27" s="25"/>
    </row>
    <row r="28" spans="36:37" x14ac:dyDescent="0.35">
      <c r="AJ28" s="241"/>
      <c r="AK28" s="25"/>
    </row>
    <row r="29" spans="36:37" x14ac:dyDescent="0.35">
      <c r="AJ29" s="241"/>
      <c r="AK29" s="25"/>
    </row>
    <row r="30" spans="36:37" x14ac:dyDescent="0.35">
      <c r="AK30" s="25"/>
    </row>
    <row r="31" spans="36:37" x14ac:dyDescent="0.35">
      <c r="AJ31" s="241"/>
      <c r="AK31" s="25"/>
    </row>
    <row r="32" spans="36:37" x14ac:dyDescent="0.35">
      <c r="AJ32" s="241"/>
      <c r="AK32" s="25"/>
    </row>
    <row r="33" spans="36:37" x14ac:dyDescent="0.35">
      <c r="AJ33" s="241"/>
      <c r="AK33" s="25"/>
    </row>
    <row r="34" spans="36:37" x14ac:dyDescent="0.35">
      <c r="AJ34" s="241"/>
      <c r="AK34" s="25"/>
    </row>
    <row r="35" spans="36:37" x14ac:dyDescent="0.35">
      <c r="AJ35" s="241"/>
      <c r="AK35" s="25"/>
    </row>
    <row r="36" spans="36:37" x14ac:dyDescent="0.35">
      <c r="AJ36" s="241"/>
      <c r="AK36" s="25"/>
    </row>
    <row r="37" spans="36:37" x14ac:dyDescent="0.35">
      <c r="AJ37" s="241"/>
      <c r="AK37" s="25"/>
    </row>
    <row r="38" spans="36:37" x14ac:dyDescent="0.35">
      <c r="AJ38" s="241"/>
      <c r="AK38" s="25"/>
    </row>
    <row r="39" spans="36:37" x14ac:dyDescent="0.35">
      <c r="AJ39" s="241"/>
      <c r="AK39" s="25"/>
    </row>
    <row r="40" spans="36:37" x14ac:dyDescent="0.35">
      <c r="AJ40" s="241"/>
      <c r="AK40" s="25"/>
    </row>
    <row r="45" spans="36:37" x14ac:dyDescent="0.35">
      <c r="AK45" s="238"/>
    </row>
    <row r="46" spans="36:37" x14ac:dyDescent="0.35">
      <c r="AK46" s="16"/>
    </row>
    <row r="47" spans="36:37" x14ac:dyDescent="0.35">
      <c r="AK47" s="16"/>
    </row>
    <row r="48" spans="36:37" x14ac:dyDescent="0.35">
      <c r="AK48" s="16"/>
    </row>
    <row r="49" spans="37:37" x14ac:dyDescent="0.35">
      <c r="AK49" s="16"/>
    </row>
    <row r="50" spans="37:37" x14ac:dyDescent="0.35">
      <c r="AK50" s="16"/>
    </row>
    <row r="51" spans="37:37" x14ac:dyDescent="0.35">
      <c r="AK51" s="16"/>
    </row>
    <row r="52" spans="37:37" x14ac:dyDescent="0.35">
      <c r="AK52" s="16"/>
    </row>
    <row r="53" spans="37:37" x14ac:dyDescent="0.35">
      <c r="AK53" s="16"/>
    </row>
    <row r="54" spans="37:37" x14ac:dyDescent="0.35">
      <c r="AK54" s="16"/>
    </row>
    <row r="55" spans="37:37" x14ac:dyDescent="0.35">
      <c r="AK55" s="16"/>
    </row>
    <row r="56" spans="37:37" x14ac:dyDescent="0.35">
      <c r="AK56" s="16"/>
    </row>
    <row r="57" spans="37:37" x14ac:dyDescent="0.35">
      <c r="AK57" s="16"/>
    </row>
    <row r="58" spans="37:37" x14ac:dyDescent="0.35">
      <c r="AK58" s="16"/>
    </row>
    <row r="59" spans="37:37" x14ac:dyDescent="0.35">
      <c r="AK59" s="16"/>
    </row>
    <row r="60" spans="37:37" x14ac:dyDescent="0.35">
      <c r="AK60" s="16"/>
    </row>
    <row r="61" spans="37:37" x14ac:dyDescent="0.35">
      <c r="AK61" s="16"/>
    </row>
    <row r="63" spans="37:37" x14ac:dyDescent="0.35">
      <c r="AK63" s="247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C0F2-69BB-473F-A8C8-514C58A3E3CC}">
  <dimension ref="B2:AK67"/>
  <sheetViews>
    <sheetView showGridLines="0" tabSelected="1" zoomScaleNormal="100" workbookViewId="0">
      <selection activeCell="H9" sqref="H9"/>
    </sheetView>
  </sheetViews>
  <sheetFormatPr baseColWidth="10" defaultRowHeight="14.5" x14ac:dyDescent="0.35"/>
  <cols>
    <col min="1" max="1" width="3.7265625" customWidth="1"/>
    <col min="2" max="2" width="66.453125" customWidth="1"/>
  </cols>
  <sheetData>
    <row r="2" spans="2:37" x14ac:dyDescent="0.35">
      <c r="B2" s="4" t="s">
        <v>98</v>
      </c>
    </row>
    <row r="3" spans="2:37" x14ac:dyDescent="0.35">
      <c r="AK3" s="238"/>
    </row>
    <row r="4" spans="2:37" x14ac:dyDescent="0.35">
      <c r="B4" s="169" t="s">
        <v>291</v>
      </c>
      <c r="C4" s="49" t="s">
        <v>361</v>
      </c>
      <c r="D4" s="273" t="s">
        <v>294</v>
      </c>
      <c r="E4" s="273" t="s">
        <v>385</v>
      </c>
      <c r="F4" s="273" t="s">
        <v>384</v>
      </c>
      <c r="G4" s="273" t="s">
        <v>383</v>
      </c>
      <c r="AK4" s="240"/>
    </row>
    <row r="5" spans="2:37" x14ac:dyDescent="0.35">
      <c r="B5" s="73" t="s">
        <v>12</v>
      </c>
      <c r="C5" s="74">
        <v>2799233</v>
      </c>
      <c r="D5" s="74">
        <v>2807977</v>
      </c>
      <c r="E5" s="74">
        <v>3322296</v>
      </c>
      <c r="F5" s="74">
        <v>3689214</v>
      </c>
      <c r="G5" s="74">
        <v>3824532</v>
      </c>
      <c r="AK5" s="240"/>
    </row>
    <row r="6" spans="2:37" x14ac:dyDescent="0.35">
      <c r="B6" s="94" t="s">
        <v>23</v>
      </c>
      <c r="C6" s="84">
        <v>562836</v>
      </c>
      <c r="D6" s="84">
        <v>317494</v>
      </c>
      <c r="E6" s="84">
        <v>363761</v>
      </c>
      <c r="F6" s="84">
        <v>473678</v>
      </c>
      <c r="G6" s="84">
        <v>254969</v>
      </c>
      <c r="AK6" s="240"/>
    </row>
    <row r="7" spans="2:37" x14ac:dyDescent="0.35">
      <c r="B7" s="116" t="s">
        <v>99</v>
      </c>
      <c r="C7" s="170">
        <f>+C5+C6</f>
        <v>3362069</v>
      </c>
      <c r="D7" s="170">
        <f>+D5+D6</f>
        <v>3125471</v>
      </c>
      <c r="E7" s="170">
        <f t="shared" ref="E7:G7" si="0">+E5+E6</f>
        <v>3686057</v>
      </c>
      <c r="F7" s="170">
        <f t="shared" si="0"/>
        <v>4162892</v>
      </c>
      <c r="G7" s="170">
        <f t="shared" si="0"/>
        <v>4079501</v>
      </c>
      <c r="AK7" s="240"/>
    </row>
    <row r="8" spans="2:37" x14ac:dyDescent="0.35">
      <c r="B8" s="56" t="s">
        <v>100</v>
      </c>
      <c r="C8" s="84">
        <v>1577804</v>
      </c>
      <c r="D8" s="84">
        <v>1503846</v>
      </c>
      <c r="E8" s="84">
        <v>1875380</v>
      </c>
      <c r="F8" s="84">
        <v>1773873</v>
      </c>
      <c r="G8" s="84">
        <v>1132245</v>
      </c>
      <c r="AK8" s="240"/>
    </row>
    <row r="9" spans="2:37" x14ac:dyDescent="0.35">
      <c r="B9" s="73" t="s">
        <v>101</v>
      </c>
      <c r="C9" s="74">
        <v>94163</v>
      </c>
      <c r="D9" s="74">
        <v>102883</v>
      </c>
      <c r="E9" s="74">
        <v>115670</v>
      </c>
      <c r="F9" s="74">
        <v>121437</v>
      </c>
      <c r="G9" s="74">
        <v>382570</v>
      </c>
      <c r="AK9" s="240"/>
    </row>
    <row r="10" spans="2:37" x14ac:dyDescent="0.35">
      <c r="B10" s="93" t="s">
        <v>102</v>
      </c>
      <c r="C10" s="171">
        <f>+C8+C9</f>
        <v>1671967</v>
      </c>
      <c r="D10" s="171">
        <f>+D8+D9</f>
        <v>1606729</v>
      </c>
      <c r="E10" s="171">
        <f t="shared" ref="E10:G10" si="1">+E8+E9</f>
        <v>1991050</v>
      </c>
      <c r="F10" s="171">
        <f t="shared" si="1"/>
        <v>1895310</v>
      </c>
      <c r="G10" s="171">
        <f t="shared" si="1"/>
        <v>1514815</v>
      </c>
      <c r="AK10" s="240"/>
    </row>
    <row r="11" spans="2:37" x14ac:dyDescent="0.35">
      <c r="B11" s="73" t="s">
        <v>33</v>
      </c>
      <c r="C11" s="74">
        <v>1351271</v>
      </c>
      <c r="D11" s="74">
        <v>1135457</v>
      </c>
      <c r="E11" s="74">
        <v>1302776</v>
      </c>
      <c r="F11" s="74">
        <v>1302457</v>
      </c>
      <c r="G11" s="74">
        <v>2159293</v>
      </c>
      <c r="AK11" s="240"/>
    </row>
    <row r="12" spans="2:37" x14ac:dyDescent="0.35">
      <c r="B12" s="94" t="s">
        <v>41</v>
      </c>
      <c r="C12" s="84">
        <v>338831</v>
      </c>
      <c r="D12" s="84">
        <v>383285</v>
      </c>
      <c r="E12" s="84">
        <v>392231</v>
      </c>
      <c r="F12" s="84">
        <v>965125</v>
      </c>
      <c r="G12" s="84">
        <v>405393</v>
      </c>
      <c r="AK12" s="240"/>
    </row>
    <row r="13" spans="2:37" x14ac:dyDescent="0.35">
      <c r="B13" s="116" t="s">
        <v>103</v>
      </c>
      <c r="C13" s="170">
        <f>+C11+C12</f>
        <v>1690102</v>
      </c>
      <c r="D13" s="170">
        <f>+D11+D12</f>
        <v>1518742</v>
      </c>
      <c r="E13" s="170">
        <f t="shared" ref="E13:G13" si="2">+E11+E12</f>
        <v>1695007</v>
      </c>
      <c r="F13" s="170">
        <f t="shared" si="2"/>
        <v>2267582</v>
      </c>
      <c r="G13" s="170">
        <f t="shared" si="2"/>
        <v>2564686</v>
      </c>
      <c r="AK13" s="240"/>
    </row>
    <row r="14" spans="2:37" x14ac:dyDescent="0.35">
      <c r="B14" s="93" t="s">
        <v>104</v>
      </c>
      <c r="C14" s="171">
        <f>+C10+C13</f>
        <v>3362069</v>
      </c>
      <c r="D14" s="171">
        <f>+D10+D13</f>
        <v>3125471</v>
      </c>
      <c r="E14" s="171">
        <f t="shared" ref="E14:G14" si="3">+E10+E13</f>
        <v>3686057</v>
      </c>
      <c r="F14" s="171">
        <f t="shared" si="3"/>
        <v>4162892</v>
      </c>
      <c r="G14" s="171">
        <f t="shared" si="3"/>
        <v>4079501</v>
      </c>
      <c r="AK14" s="240"/>
    </row>
    <row r="15" spans="2:37" x14ac:dyDescent="0.35">
      <c r="AK15" s="240"/>
    </row>
    <row r="16" spans="2:37" x14ac:dyDescent="0.35">
      <c r="B16" s="172" t="s">
        <v>105</v>
      </c>
      <c r="AK16" s="240"/>
    </row>
    <row r="17" spans="2:37" ht="15.75" customHeight="1" x14ac:dyDescent="0.35">
      <c r="AK17" s="240"/>
    </row>
    <row r="18" spans="2:37" x14ac:dyDescent="0.35">
      <c r="B18" s="299" t="s">
        <v>341</v>
      </c>
      <c r="C18" s="273" t="s">
        <v>361</v>
      </c>
      <c r="D18" s="273" t="s">
        <v>294</v>
      </c>
      <c r="E18" s="273" t="s">
        <v>385</v>
      </c>
      <c r="F18" s="273" t="s">
        <v>384</v>
      </c>
      <c r="G18" s="273" t="s">
        <v>383</v>
      </c>
      <c r="AK18" s="240"/>
    </row>
    <row r="19" spans="2:37" x14ac:dyDescent="0.35">
      <c r="B19" s="116" t="s">
        <v>238</v>
      </c>
      <c r="C19" s="173">
        <v>172615</v>
      </c>
      <c r="D19" s="173">
        <v>-265867</v>
      </c>
      <c r="E19" s="173">
        <v>-135396</v>
      </c>
      <c r="F19" s="173">
        <v>292188</v>
      </c>
      <c r="G19" s="173">
        <v>-108937</v>
      </c>
      <c r="AK19" s="240"/>
    </row>
    <row r="20" spans="2:37" x14ac:dyDescent="0.35">
      <c r="B20" s="56" t="s">
        <v>106</v>
      </c>
      <c r="C20" s="174">
        <v>27924</v>
      </c>
      <c r="D20" s="174">
        <v>47454</v>
      </c>
      <c r="E20" s="84">
        <v>13580</v>
      </c>
      <c r="F20" s="84">
        <v>-3960</v>
      </c>
      <c r="G20" s="84">
        <v>-80200</v>
      </c>
    </row>
    <row r="21" spans="2:37" x14ac:dyDescent="0.35">
      <c r="B21" s="116" t="s">
        <v>278</v>
      </c>
      <c r="C21" s="170">
        <f>+C19+C20</f>
        <v>200539</v>
      </c>
      <c r="D21" s="170">
        <f>+D19+D20</f>
        <v>-218413</v>
      </c>
      <c r="E21" s="170">
        <f>+E19+E20</f>
        <v>-121816</v>
      </c>
      <c r="F21" s="170">
        <f>+F19+F20</f>
        <v>288228</v>
      </c>
      <c r="G21" s="170">
        <f>+G19+G20</f>
        <v>-189137</v>
      </c>
    </row>
    <row r="22" spans="2:37" x14ac:dyDescent="0.35">
      <c r="B22" s="56" t="s">
        <v>107</v>
      </c>
      <c r="C22" s="174">
        <v>6439</v>
      </c>
      <c r="D22" s="174">
        <v>47250</v>
      </c>
      <c r="E22" s="84">
        <v>4272</v>
      </c>
      <c r="F22" s="84">
        <v>5168</v>
      </c>
      <c r="G22" s="84">
        <v>6610</v>
      </c>
    </row>
    <row r="23" spans="2:37" x14ac:dyDescent="0.35">
      <c r="B23" s="73" t="s">
        <v>108</v>
      </c>
      <c r="C23" s="74">
        <v>-45351</v>
      </c>
      <c r="D23" s="74">
        <v>-68380</v>
      </c>
      <c r="E23" s="74">
        <v>-71876</v>
      </c>
      <c r="F23" s="74">
        <v>-102656</v>
      </c>
      <c r="G23" s="74">
        <v>-133641</v>
      </c>
    </row>
    <row r="24" spans="2:37" x14ac:dyDescent="0.35">
      <c r="B24" s="56" t="s">
        <v>109</v>
      </c>
      <c r="C24" s="174">
        <v>68329</v>
      </c>
      <c r="D24" s="174">
        <v>147418</v>
      </c>
      <c r="E24" s="84">
        <v>73888</v>
      </c>
      <c r="F24" s="84">
        <v>198682</v>
      </c>
      <c r="G24" s="84">
        <v>214570</v>
      </c>
      <c r="AK24" s="238"/>
    </row>
    <row r="25" spans="2:37" x14ac:dyDescent="0.35">
      <c r="B25" s="73" t="s">
        <v>54</v>
      </c>
      <c r="C25" s="74">
        <v>11342</v>
      </c>
      <c r="D25" s="74">
        <v>3453</v>
      </c>
      <c r="E25" s="74">
        <v>74193</v>
      </c>
      <c r="F25" s="74">
        <v>31144</v>
      </c>
      <c r="G25" s="74">
        <v>-26463</v>
      </c>
      <c r="AJ25" s="241"/>
      <c r="AK25" s="25"/>
    </row>
    <row r="26" spans="2:37" x14ac:dyDescent="0.35">
      <c r="B26" s="176" t="s">
        <v>239</v>
      </c>
      <c r="C26" s="177">
        <f>+SUM(C22:C25)</f>
        <v>40759</v>
      </c>
      <c r="D26" s="177">
        <f>+SUM(D22:D25)</f>
        <v>129741</v>
      </c>
      <c r="E26" s="177">
        <f>+SUM(E22:E25)</f>
        <v>80477</v>
      </c>
      <c r="F26" s="177">
        <f>+SUM(F22:F25)</f>
        <v>132338</v>
      </c>
      <c r="G26" s="177">
        <f>+SUM(G22:G25)</f>
        <v>61076</v>
      </c>
      <c r="AJ26" s="241"/>
      <c r="AK26" s="25"/>
    </row>
    <row r="27" spans="2:37" x14ac:dyDescent="0.35">
      <c r="B27" s="116" t="s">
        <v>240</v>
      </c>
      <c r="C27" s="170">
        <f>+C26+C21</f>
        <v>241298</v>
      </c>
      <c r="D27" s="170">
        <f>+D26+D21</f>
        <v>-88672</v>
      </c>
      <c r="E27" s="170">
        <f>+E26+E21</f>
        <v>-41339</v>
      </c>
      <c r="F27" s="170">
        <f>+F26+F21</f>
        <v>420566</v>
      </c>
      <c r="G27" s="170">
        <f>+G26+G21</f>
        <v>-128061</v>
      </c>
      <c r="AJ27" s="241"/>
      <c r="AK27" s="25"/>
    </row>
    <row r="28" spans="2:37" x14ac:dyDescent="0.35">
      <c r="B28" s="178" t="s">
        <v>110</v>
      </c>
      <c r="C28" s="179">
        <v>-45180</v>
      </c>
      <c r="D28" s="179">
        <v>56531</v>
      </c>
      <c r="E28" s="84">
        <v>342262</v>
      </c>
      <c r="F28" s="84">
        <v>-30928</v>
      </c>
      <c r="G28" s="84">
        <v>-396866</v>
      </c>
      <c r="AJ28" s="241"/>
      <c r="AK28" s="25"/>
    </row>
    <row r="29" spans="2:37" x14ac:dyDescent="0.35">
      <c r="B29" s="116" t="s">
        <v>340</v>
      </c>
      <c r="C29" s="170">
        <f>+C27+C28</f>
        <v>196118</v>
      </c>
      <c r="D29" s="170">
        <f>+D27+D28</f>
        <v>-32141</v>
      </c>
      <c r="E29" s="170">
        <f>+E27+E28</f>
        <v>300923</v>
      </c>
      <c r="F29" s="170">
        <f>+F27+F28</f>
        <v>389638</v>
      </c>
      <c r="G29" s="170">
        <f>+G27+G28</f>
        <v>-524927</v>
      </c>
      <c r="AJ29" s="241"/>
      <c r="AK29" s="25"/>
    </row>
    <row r="30" spans="2:37" x14ac:dyDescent="0.35">
      <c r="B30" s="178" t="s">
        <v>241</v>
      </c>
      <c r="C30" s="237">
        <v>0</v>
      </c>
      <c r="D30" s="237">
        <v>0</v>
      </c>
      <c r="E30" s="237">
        <v>0</v>
      </c>
      <c r="F30" s="237">
        <v>0</v>
      </c>
      <c r="G30" s="174">
        <v>-163399</v>
      </c>
      <c r="AK30" s="25"/>
    </row>
    <row r="31" spans="2:37" x14ac:dyDescent="0.35">
      <c r="B31" s="116" t="s">
        <v>242</v>
      </c>
      <c r="C31" s="170">
        <f>+C29+C30</f>
        <v>196118</v>
      </c>
      <c r="D31" s="170">
        <f>+D29+D30</f>
        <v>-32141</v>
      </c>
      <c r="E31" s="170">
        <f>+E29+E30</f>
        <v>300923</v>
      </c>
      <c r="F31" s="170">
        <f>+F29+F30</f>
        <v>389638</v>
      </c>
      <c r="G31" s="170">
        <f>+G29+G30</f>
        <v>-688326</v>
      </c>
      <c r="AJ31" s="241"/>
      <c r="AK31" s="25"/>
    </row>
    <row r="32" spans="2:37" x14ac:dyDescent="0.35">
      <c r="B32" s="178" t="s">
        <v>243</v>
      </c>
      <c r="C32" s="179">
        <v>-802</v>
      </c>
      <c r="D32" s="179">
        <v>-5319</v>
      </c>
      <c r="E32" s="179">
        <v>-6659</v>
      </c>
      <c r="F32" s="179">
        <v>-1959</v>
      </c>
      <c r="G32" s="179">
        <v>-209355</v>
      </c>
      <c r="AJ32" s="241"/>
      <c r="AK32" s="25"/>
    </row>
    <row r="33" spans="2:37" x14ac:dyDescent="0.35">
      <c r="B33" s="116" t="s">
        <v>220</v>
      </c>
      <c r="C33" s="170">
        <f>+SUM(C31:C32)</f>
        <v>195316</v>
      </c>
      <c r="D33" s="170">
        <f>+SUM(D31:D32)</f>
        <v>-37460</v>
      </c>
      <c r="E33" s="170">
        <f>+SUM(E31:E32)</f>
        <v>294264</v>
      </c>
      <c r="F33" s="170">
        <f>+SUM(F31:F32)</f>
        <v>387679</v>
      </c>
      <c r="G33" s="170">
        <f>+SUM(G31:G32)</f>
        <v>-897681</v>
      </c>
      <c r="AJ33" s="241"/>
      <c r="AK33" s="25"/>
    </row>
    <row r="34" spans="2:37" x14ac:dyDescent="0.35">
      <c r="B34" s="180"/>
      <c r="C34" s="177"/>
      <c r="D34" s="177"/>
      <c r="E34" s="12"/>
      <c r="F34" s="12"/>
      <c r="G34" s="12"/>
      <c r="AJ34" s="241"/>
      <c r="AK34" s="25"/>
    </row>
    <row r="35" spans="2:37" x14ac:dyDescent="0.35">
      <c r="B35" s="181" t="s">
        <v>111</v>
      </c>
      <c r="C35" s="74"/>
      <c r="D35" s="74"/>
      <c r="E35" s="175"/>
      <c r="F35" s="175"/>
      <c r="G35" s="175"/>
      <c r="AJ35" s="241"/>
      <c r="AK35" s="25"/>
    </row>
    <row r="36" spans="2:37" x14ac:dyDescent="0.35">
      <c r="B36" s="178" t="s">
        <v>112</v>
      </c>
      <c r="C36" s="179">
        <v>194577</v>
      </c>
      <c r="D36" s="179">
        <v>-30663</v>
      </c>
      <c r="E36" s="179">
        <v>290295</v>
      </c>
      <c r="F36" s="179">
        <v>383840</v>
      </c>
      <c r="G36" s="179">
        <v>-637409</v>
      </c>
      <c r="AJ36" s="241"/>
      <c r="AK36" s="25"/>
    </row>
    <row r="37" spans="2:37" x14ac:dyDescent="0.35">
      <c r="B37" s="73" t="s">
        <v>101</v>
      </c>
      <c r="C37" s="122">
        <v>739</v>
      </c>
      <c r="D37" s="122">
        <v>-6797</v>
      </c>
      <c r="E37" s="122">
        <v>3969</v>
      </c>
      <c r="F37" s="122">
        <v>3839</v>
      </c>
      <c r="G37" s="122">
        <v>-260272</v>
      </c>
      <c r="AJ37" s="241"/>
      <c r="AK37" s="25"/>
    </row>
    <row r="38" spans="2:37" x14ac:dyDescent="0.35">
      <c r="AJ38" s="241"/>
      <c r="AK38" s="25"/>
    </row>
    <row r="39" spans="2:37" x14ac:dyDescent="0.35">
      <c r="B39" s="96" t="s">
        <v>113</v>
      </c>
      <c r="AJ39" s="241"/>
      <c r="AK39" s="25"/>
    </row>
    <row r="40" spans="2:37" x14ac:dyDescent="0.35">
      <c r="AJ40" s="241"/>
      <c r="AK40" s="25"/>
    </row>
    <row r="41" spans="2:37" x14ac:dyDescent="0.35">
      <c r="B41" s="54" t="s">
        <v>291</v>
      </c>
      <c r="C41" s="273" t="s">
        <v>361</v>
      </c>
      <c r="D41" s="273" t="s">
        <v>294</v>
      </c>
      <c r="E41" s="273" t="s">
        <v>385</v>
      </c>
      <c r="F41" s="273" t="s">
        <v>384</v>
      </c>
      <c r="G41" s="273" t="s">
        <v>383</v>
      </c>
    </row>
    <row r="42" spans="2:37" x14ac:dyDescent="0.35">
      <c r="B42" s="73" t="s">
        <v>60</v>
      </c>
      <c r="C42" s="136">
        <v>260719</v>
      </c>
      <c r="D42" s="136">
        <v>144309</v>
      </c>
      <c r="E42" s="74">
        <v>189035</v>
      </c>
      <c r="F42" s="74">
        <v>141560</v>
      </c>
      <c r="G42" s="74">
        <v>26677</v>
      </c>
    </row>
    <row r="43" spans="2:37" x14ac:dyDescent="0.35">
      <c r="B43" s="94" t="s">
        <v>307</v>
      </c>
      <c r="C43" s="174">
        <v>-82271</v>
      </c>
      <c r="D43" s="174">
        <v>116065</v>
      </c>
      <c r="E43" s="84">
        <v>136966</v>
      </c>
      <c r="F43" s="84">
        <v>125011</v>
      </c>
      <c r="G43" s="84">
        <v>1233426</v>
      </c>
    </row>
    <row r="44" spans="2:37" x14ac:dyDescent="0.35">
      <c r="B44" s="73" t="s">
        <v>136</v>
      </c>
      <c r="C44" s="136">
        <v>35515</v>
      </c>
      <c r="D44" s="136">
        <v>-266206</v>
      </c>
      <c r="E44" s="74">
        <v>-420214</v>
      </c>
      <c r="F44" s="74">
        <v>-152573</v>
      </c>
      <c r="G44" s="74">
        <v>-884789</v>
      </c>
    </row>
    <row r="45" spans="2:37" x14ac:dyDescent="0.35">
      <c r="B45" s="93" t="s">
        <v>231</v>
      </c>
      <c r="C45" s="182">
        <f>+SUM(C42:C44)</f>
        <v>213963</v>
      </c>
      <c r="D45" s="182">
        <f>+SUM(D42:D44)</f>
        <v>-5832</v>
      </c>
      <c r="E45" s="182">
        <f>+SUM(E42:E44)</f>
        <v>-94213</v>
      </c>
      <c r="F45" s="182">
        <f>+SUM(F42:F44)</f>
        <v>113998</v>
      </c>
      <c r="G45" s="182">
        <f>+SUM(G42:G44)</f>
        <v>375314</v>
      </c>
      <c r="AK45" s="238"/>
    </row>
    <row r="46" spans="2:37" x14ac:dyDescent="0.35">
      <c r="B46" s="97" t="s">
        <v>114</v>
      </c>
      <c r="C46" s="136">
        <v>39452</v>
      </c>
      <c r="D46" s="136">
        <v>45246</v>
      </c>
      <c r="E46" s="74">
        <v>142669</v>
      </c>
      <c r="F46" s="74">
        <v>35363</v>
      </c>
      <c r="G46" s="74">
        <v>2485235</v>
      </c>
      <c r="AK46" s="16"/>
    </row>
    <row r="47" spans="2:37" x14ac:dyDescent="0.35">
      <c r="B47" s="12" t="s">
        <v>54</v>
      </c>
      <c r="C47" s="174">
        <v>-91066</v>
      </c>
      <c r="D47" s="174">
        <v>-15158</v>
      </c>
      <c r="E47" s="84">
        <v>-6190</v>
      </c>
      <c r="F47" s="84">
        <v>-4449</v>
      </c>
      <c r="G47" s="84">
        <v>-4144</v>
      </c>
      <c r="AK47" s="16"/>
    </row>
    <row r="48" spans="2:37" x14ac:dyDescent="0.35">
      <c r="B48" s="97" t="s">
        <v>244</v>
      </c>
      <c r="C48" s="135">
        <v>0</v>
      </c>
      <c r="D48" s="135">
        <v>0</v>
      </c>
      <c r="E48" s="135">
        <v>0</v>
      </c>
      <c r="F48" s="135">
        <v>0</v>
      </c>
      <c r="G48" s="136">
        <v>-2661221</v>
      </c>
      <c r="AK48" s="16"/>
    </row>
    <row r="49" spans="2:37" x14ac:dyDescent="0.35">
      <c r="B49" s="62" t="s">
        <v>237</v>
      </c>
      <c r="C49" s="278">
        <v>14471</v>
      </c>
      <c r="D49" s="278">
        <v>15196</v>
      </c>
      <c r="E49" s="278">
        <v>2980</v>
      </c>
      <c r="F49" s="84">
        <v>-2243</v>
      </c>
      <c r="G49" s="84">
        <v>-159821</v>
      </c>
      <c r="AK49" s="16"/>
    </row>
    <row r="50" spans="2:37" x14ac:dyDescent="0.35">
      <c r="B50" s="230" t="s">
        <v>115</v>
      </c>
      <c r="C50" s="231">
        <f>+SUM(C45:C49)</f>
        <v>176820</v>
      </c>
      <c r="D50" s="284">
        <f t="shared" ref="D50:G50" si="4">+SUM(D45:D49)</f>
        <v>39452</v>
      </c>
      <c r="E50" s="284">
        <f t="shared" si="4"/>
        <v>45246</v>
      </c>
      <c r="F50" s="284">
        <f t="shared" si="4"/>
        <v>142669</v>
      </c>
      <c r="G50" s="284">
        <f t="shared" si="4"/>
        <v>35363</v>
      </c>
      <c r="AK50" s="16"/>
    </row>
    <row r="51" spans="2:37" x14ac:dyDescent="0.35">
      <c r="B51" s="183"/>
      <c r="C51" s="182"/>
      <c r="D51" s="182"/>
      <c r="E51" s="182"/>
      <c r="F51" s="182"/>
      <c r="G51" s="182"/>
      <c r="AK51" s="16"/>
    </row>
    <row r="52" spans="2:37" x14ac:dyDescent="0.35">
      <c r="AK52" s="16"/>
    </row>
    <row r="53" spans="2:37" x14ac:dyDescent="0.35">
      <c r="B53" s="96" t="s">
        <v>116</v>
      </c>
      <c r="AK53" s="16"/>
    </row>
    <row r="54" spans="2:37" x14ac:dyDescent="0.35">
      <c r="AK54" s="16"/>
    </row>
    <row r="55" spans="2:37" x14ac:dyDescent="0.35">
      <c r="B55" s="54" t="s">
        <v>296</v>
      </c>
      <c r="C55" s="49" t="s">
        <v>354</v>
      </c>
      <c r="D55" s="49"/>
      <c r="E55" s="49" t="s">
        <v>355</v>
      </c>
      <c r="F55" s="49"/>
      <c r="G55" s="49" t="s">
        <v>356</v>
      </c>
      <c r="H55" s="48"/>
      <c r="I55" s="48" t="s">
        <v>357</v>
      </c>
      <c r="J55" s="48"/>
      <c r="K55" s="48" t="s">
        <v>358</v>
      </c>
      <c r="L55" s="48"/>
      <c r="AK55" s="16"/>
    </row>
    <row r="56" spans="2:37" x14ac:dyDescent="0.35">
      <c r="B56" s="184" t="s">
        <v>117</v>
      </c>
      <c r="C56" s="12"/>
      <c r="D56" s="12"/>
      <c r="E56" s="12"/>
      <c r="F56" s="12"/>
      <c r="G56" s="12"/>
      <c r="AK56" s="16"/>
    </row>
    <row r="57" spans="2:37" ht="15" thickBot="1" x14ac:dyDescent="0.4">
      <c r="B57" s="97" t="s">
        <v>118</v>
      </c>
      <c r="C57" s="146">
        <f>+C6</f>
        <v>562836</v>
      </c>
      <c r="D57" s="185">
        <f>+C57/C58</f>
        <v>1.6611112914697888</v>
      </c>
      <c r="E57" s="146">
        <f>+D6</f>
        <v>317494</v>
      </c>
      <c r="F57" s="185">
        <f>+E57/E58</f>
        <v>0.82834966147905609</v>
      </c>
      <c r="G57" s="146">
        <f>+E6</f>
        <v>363761</v>
      </c>
      <c r="H57" s="9">
        <f>+G57/G58</f>
        <v>0.92741522215225214</v>
      </c>
      <c r="I57" s="146">
        <f>+F6</f>
        <v>473678</v>
      </c>
      <c r="J57" s="9">
        <f>+I57/I58</f>
        <v>0.49079445667659627</v>
      </c>
      <c r="K57" s="146">
        <f>+G6</f>
        <v>254969</v>
      </c>
      <c r="L57" s="9">
        <f>+K57/K58</f>
        <v>0.62894277898237017</v>
      </c>
      <c r="AK57" s="16"/>
    </row>
    <row r="58" spans="2:37" x14ac:dyDescent="0.35">
      <c r="B58" s="97" t="s">
        <v>119</v>
      </c>
      <c r="C58" s="136">
        <f>+C12</f>
        <v>338831</v>
      </c>
      <c r="D58" s="186"/>
      <c r="E58" s="136">
        <f>+D12</f>
        <v>383285</v>
      </c>
      <c r="F58" s="186"/>
      <c r="G58" s="136">
        <f>+E12</f>
        <v>392231</v>
      </c>
      <c r="H58" s="8"/>
      <c r="I58" s="136">
        <f>+F12</f>
        <v>965125</v>
      </c>
      <c r="J58" s="8"/>
      <c r="K58" s="136">
        <f>+G12</f>
        <v>405393</v>
      </c>
      <c r="L58" s="8"/>
      <c r="AK58" s="16"/>
    </row>
    <row r="59" spans="2:37" x14ac:dyDescent="0.35">
      <c r="B59" s="187" t="s">
        <v>122</v>
      </c>
      <c r="C59" s="12"/>
      <c r="D59" s="12"/>
      <c r="E59" s="12"/>
      <c r="F59" s="12"/>
      <c r="G59" s="12"/>
      <c r="H59" s="7"/>
      <c r="I59" s="12"/>
      <c r="J59" s="7"/>
      <c r="K59" s="12"/>
      <c r="L59" s="7"/>
      <c r="AK59" s="16"/>
    </row>
    <row r="60" spans="2:37" ht="15" thickBot="1" x14ac:dyDescent="0.4">
      <c r="B60" s="97" t="s">
        <v>121</v>
      </c>
      <c r="C60" s="146">
        <f>+C10</f>
        <v>1671967</v>
      </c>
      <c r="D60" s="185">
        <f>+C60/C61</f>
        <v>0.98926987838603819</v>
      </c>
      <c r="E60" s="146">
        <f>+D10</f>
        <v>1606729</v>
      </c>
      <c r="F60" s="185">
        <f>+E60/E61</f>
        <v>1.0579341323279399</v>
      </c>
      <c r="G60" s="146">
        <f>+E10</f>
        <v>1991050</v>
      </c>
      <c r="H60" s="9">
        <f>+G60/G61</f>
        <v>1.1746559158752736</v>
      </c>
      <c r="I60" s="146">
        <f>+F10</f>
        <v>1895310</v>
      </c>
      <c r="J60" s="9">
        <f>+I60/I61</f>
        <v>0.83582864919548661</v>
      </c>
      <c r="K60" s="146">
        <f>+G10</f>
        <v>1514815</v>
      </c>
      <c r="L60" s="9">
        <f>+K60/K61</f>
        <v>0.59064345498825199</v>
      </c>
      <c r="AK60" s="16"/>
    </row>
    <row r="61" spans="2:37" x14ac:dyDescent="0.35">
      <c r="B61" s="97" t="s">
        <v>120</v>
      </c>
      <c r="C61" s="136">
        <f>+C13</f>
        <v>1690102</v>
      </c>
      <c r="D61" s="186"/>
      <c r="E61" s="136">
        <f>+D13</f>
        <v>1518742</v>
      </c>
      <c r="F61" s="186"/>
      <c r="G61" s="136">
        <f>+E13</f>
        <v>1695007</v>
      </c>
      <c r="H61" s="8"/>
      <c r="I61" s="136">
        <f>+F13</f>
        <v>2267582</v>
      </c>
      <c r="J61" s="8"/>
      <c r="K61" s="136">
        <f>+G13</f>
        <v>2564686</v>
      </c>
      <c r="L61" s="8"/>
      <c r="AK61" s="16"/>
    </row>
    <row r="62" spans="2:37" x14ac:dyDescent="0.35">
      <c r="B62" s="184" t="s">
        <v>123</v>
      </c>
      <c r="C62" s="12"/>
      <c r="D62" s="12"/>
      <c r="E62" s="12"/>
      <c r="F62" s="12"/>
      <c r="G62" s="12"/>
      <c r="H62" s="7"/>
      <c r="I62" s="12"/>
      <c r="J62" s="7"/>
      <c r="K62" s="12"/>
      <c r="L62" s="7"/>
    </row>
    <row r="63" spans="2:37" ht="15" thickBot="1" x14ac:dyDescent="0.4">
      <c r="B63" s="97" t="s">
        <v>124</v>
      </c>
      <c r="C63" s="146">
        <f>+C5</f>
        <v>2799233</v>
      </c>
      <c r="D63" s="185">
        <f>+C63/C64</f>
        <v>0.8325923709477705</v>
      </c>
      <c r="E63" s="146">
        <f>+D5</f>
        <v>2807977</v>
      </c>
      <c r="F63" s="185">
        <f>+E63/E64</f>
        <v>0.89841723055501077</v>
      </c>
      <c r="G63" s="146">
        <f>+E5</f>
        <v>3322296</v>
      </c>
      <c r="H63" s="9">
        <f>+G63/G64</f>
        <v>0.90131433127594063</v>
      </c>
      <c r="I63" s="146">
        <f>+F5</f>
        <v>3689214</v>
      </c>
      <c r="J63" s="9">
        <f>+I63/I64</f>
        <v>0.8862141991673097</v>
      </c>
      <c r="K63" s="146">
        <f>+G5</f>
        <v>3824532</v>
      </c>
      <c r="L63" s="9">
        <f>+K63/K64</f>
        <v>0.9374999540384964</v>
      </c>
      <c r="AK63" s="247"/>
    </row>
    <row r="64" spans="2:37" x14ac:dyDescent="0.35">
      <c r="B64" s="97" t="s">
        <v>125</v>
      </c>
      <c r="C64" s="136">
        <f>+C7</f>
        <v>3362069</v>
      </c>
      <c r="D64" s="186"/>
      <c r="E64" s="136">
        <f>+D7</f>
        <v>3125471</v>
      </c>
      <c r="F64" s="186"/>
      <c r="G64" s="136">
        <f>+E7</f>
        <v>3686057</v>
      </c>
      <c r="H64" s="8"/>
      <c r="I64" s="136">
        <f>+F7</f>
        <v>4162892</v>
      </c>
      <c r="J64" s="8"/>
      <c r="K64" s="136">
        <f>+G7</f>
        <v>4079501</v>
      </c>
      <c r="L64" s="8"/>
    </row>
    <row r="65" spans="2:12" x14ac:dyDescent="0.35">
      <c r="B65" s="184" t="s">
        <v>297</v>
      </c>
      <c r="C65" s="12"/>
      <c r="D65" s="12"/>
      <c r="E65" s="12"/>
      <c r="F65" s="12"/>
      <c r="G65" s="12"/>
      <c r="H65" s="7"/>
      <c r="I65" s="12"/>
      <c r="J65" s="7"/>
      <c r="K65" s="12"/>
      <c r="L65" s="7"/>
    </row>
    <row r="66" spans="2:12" ht="15" thickBot="1" x14ac:dyDescent="0.4">
      <c r="B66" s="97" t="s">
        <v>298</v>
      </c>
      <c r="C66" s="146">
        <f>+C31</f>
        <v>196118</v>
      </c>
      <c r="D66" s="185">
        <f>+C66/C67</f>
        <v>0.11963170723970749</v>
      </c>
      <c r="E66" s="146">
        <f>+D31</f>
        <v>-32141</v>
      </c>
      <c r="F66" s="185">
        <f>+E66/E67</f>
        <v>-1.7867134140257087E-2</v>
      </c>
      <c r="G66" s="146">
        <f>+E31</f>
        <v>300923</v>
      </c>
      <c r="H66" s="9">
        <f>+G66/G67</f>
        <v>0.15486110396360606</v>
      </c>
      <c r="I66" s="146">
        <f>+F31</f>
        <v>389638</v>
      </c>
      <c r="J66" s="9">
        <f>+I66/I67</f>
        <v>0.22851830944613466</v>
      </c>
      <c r="K66" s="146">
        <f>+G31</f>
        <v>-688326</v>
      </c>
      <c r="L66" s="9">
        <f>+K66/K67</f>
        <v>-0.28162067949725061</v>
      </c>
    </row>
    <row r="67" spans="2:12" x14ac:dyDescent="0.35">
      <c r="B67" s="97" t="s">
        <v>299</v>
      </c>
      <c r="C67" s="136">
        <f>+AVERAGE(C10:D10)</f>
        <v>1639348</v>
      </c>
      <c r="D67" s="186"/>
      <c r="E67" s="136">
        <f>+AVERAGE(D10:E10)</f>
        <v>1798889.5</v>
      </c>
      <c r="F67" s="186"/>
      <c r="G67" s="136">
        <f>+AVERAGE(E10:F10)</f>
        <v>1943180</v>
      </c>
      <c r="H67" s="8"/>
      <c r="I67" s="136">
        <f>+AVERAGE(F10:G10)</f>
        <v>1705062.5</v>
      </c>
      <c r="J67" s="8"/>
      <c r="K67" s="281">
        <v>2444160</v>
      </c>
      <c r="L67" s="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54AD-A343-4E28-AFD9-0F4F5FBAC6E6}">
  <dimension ref="B2:D48"/>
  <sheetViews>
    <sheetView showGridLines="0" topLeftCell="A40" zoomScaleNormal="100" workbookViewId="0">
      <selection activeCell="F37" sqref="F37"/>
    </sheetView>
  </sheetViews>
  <sheetFormatPr baseColWidth="10" defaultRowHeight="14.5" x14ac:dyDescent="0.35"/>
  <cols>
    <col min="1" max="1" width="3.7265625" customWidth="1"/>
    <col min="2" max="2" width="60.1796875" customWidth="1"/>
  </cols>
  <sheetData>
    <row r="2" spans="2:4" x14ac:dyDescent="0.35">
      <c r="B2" s="4" t="s">
        <v>126</v>
      </c>
    </row>
    <row r="4" spans="2:4" x14ac:dyDescent="0.35">
      <c r="B4" s="257" t="s">
        <v>382</v>
      </c>
      <c r="C4" s="257"/>
      <c r="D4" s="257"/>
    </row>
    <row r="5" spans="2:4" x14ac:dyDescent="0.35">
      <c r="B5" s="47"/>
      <c r="C5" s="49">
        <v>2025</v>
      </c>
      <c r="D5" s="49">
        <v>2024</v>
      </c>
    </row>
    <row r="6" spans="2:4" x14ac:dyDescent="0.35">
      <c r="B6" s="276" t="s">
        <v>258</v>
      </c>
      <c r="C6" s="277">
        <f>IS!C25</f>
        <v>196118</v>
      </c>
      <c r="D6" s="277">
        <f>IS!D25</f>
        <v>-32141</v>
      </c>
    </row>
    <row r="7" spans="2:4" x14ac:dyDescent="0.35">
      <c r="B7" s="280" t="s">
        <v>127</v>
      </c>
      <c r="C7" s="291">
        <v>-6439</v>
      </c>
      <c r="D7" s="291">
        <v>-47250</v>
      </c>
    </row>
    <row r="8" spans="2:4" x14ac:dyDescent="0.35">
      <c r="B8" s="276" t="s">
        <v>128</v>
      </c>
      <c r="C8" s="277">
        <v>39410</v>
      </c>
      <c r="D8" s="277">
        <v>56264</v>
      </c>
    </row>
    <row r="9" spans="2:4" x14ac:dyDescent="0.35">
      <c r="B9" s="280" t="s">
        <v>110</v>
      </c>
      <c r="C9" s="291">
        <v>45180</v>
      </c>
      <c r="D9" s="291">
        <v>-56531</v>
      </c>
    </row>
    <row r="10" spans="2:4" x14ac:dyDescent="0.35">
      <c r="B10" s="276" t="s">
        <v>129</v>
      </c>
      <c r="C10" s="277">
        <v>10510</v>
      </c>
      <c r="D10" s="277">
        <v>9130</v>
      </c>
    </row>
    <row r="11" spans="2:4" x14ac:dyDescent="0.35">
      <c r="B11" s="298" t="s">
        <v>130</v>
      </c>
      <c r="C11" s="297">
        <f>SUM(C6:C10)</f>
        <v>284779</v>
      </c>
      <c r="D11" s="297">
        <f>SUM(D6:D10)</f>
        <v>-70528</v>
      </c>
    </row>
    <row r="12" spans="2:4" x14ac:dyDescent="0.35">
      <c r="B12" s="276" t="s">
        <v>259</v>
      </c>
      <c r="C12" s="277">
        <v>2500</v>
      </c>
      <c r="D12" s="277">
        <v>488794</v>
      </c>
    </row>
    <row r="13" spans="2:4" s="50" customFormat="1" x14ac:dyDescent="0.35">
      <c r="B13" s="280" t="s">
        <v>211</v>
      </c>
      <c r="C13" s="291">
        <v>3152</v>
      </c>
      <c r="D13" s="291">
        <v>43604</v>
      </c>
    </row>
    <row r="14" spans="2:4" x14ac:dyDescent="0.35">
      <c r="B14" s="276" t="s">
        <v>342</v>
      </c>
      <c r="C14" s="277">
        <v>19125</v>
      </c>
      <c r="D14" s="277">
        <v>0</v>
      </c>
    </row>
    <row r="15" spans="2:4" x14ac:dyDescent="0.35">
      <c r="B15" s="280" t="s">
        <v>343</v>
      </c>
      <c r="C15" s="291">
        <v>0</v>
      </c>
      <c r="D15" s="291">
        <v>-19169</v>
      </c>
    </row>
    <row r="16" spans="2:4" x14ac:dyDescent="0.35">
      <c r="B16" s="282" t="s">
        <v>131</v>
      </c>
      <c r="C16" s="277">
        <v>-27924</v>
      </c>
      <c r="D16" s="277">
        <v>-47454</v>
      </c>
    </row>
    <row r="17" spans="2:4" x14ac:dyDescent="0.35">
      <c r="B17" s="280" t="s">
        <v>132</v>
      </c>
      <c r="C17" s="291">
        <v>-11342</v>
      </c>
      <c r="D17" s="291">
        <v>-3453</v>
      </c>
    </row>
    <row r="18" spans="2:4" x14ac:dyDescent="0.35">
      <c r="B18" s="279" t="s">
        <v>133</v>
      </c>
      <c r="C18" s="277">
        <v>-62388</v>
      </c>
      <c r="D18" s="277">
        <v>-135302</v>
      </c>
    </row>
    <row r="19" spans="2:4" x14ac:dyDescent="0.35">
      <c r="B19" s="283" t="s">
        <v>134</v>
      </c>
      <c r="C19" s="297">
        <f>+SUM(C11:C18)</f>
        <v>207902</v>
      </c>
      <c r="D19" s="297">
        <f>+SUM(D11:D18)</f>
        <v>256492</v>
      </c>
    </row>
    <row r="21" spans="2:4" x14ac:dyDescent="0.35">
      <c r="B21" s="4" t="s">
        <v>212</v>
      </c>
    </row>
    <row r="23" spans="2:4" x14ac:dyDescent="0.35">
      <c r="B23" s="257" t="s">
        <v>382</v>
      </c>
      <c r="C23" s="257"/>
      <c r="D23" s="257"/>
    </row>
    <row r="24" spans="2:4" x14ac:dyDescent="0.35">
      <c r="B24" s="47"/>
      <c r="C24" s="49">
        <v>2025</v>
      </c>
      <c r="D24" s="49">
        <v>2024</v>
      </c>
    </row>
    <row r="25" spans="2:4" x14ac:dyDescent="0.35">
      <c r="B25" s="1" t="s">
        <v>47</v>
      </c>
      <c r="C25" s="114">
        <f>IS!C10</f>
        <v>284790</v>
      </c>
      <c r="D25" s="114">
        <f>IS!D10</f>
        <v>305755</v>
      </c>
    </row>
    <row r="26" spans="2:4" x14ac:dyDescent="0.35">
      <c r="B26" s="6" t="s">
        <v>213</v>
      </c>
      <c r="C26" s="277">
        <v>-23982</v>
      </c>
      <c r="D26" s="293">
        <v>-24200</v>
      </c>
    </row>
    <row r="27" spans="2:4" x14ac:dyDescent="0.35">
      <c r="B27" s="1" t="s">
        <v>129</v>
      </c>
      <c r="C27" s="287">
        <v>10510</v>
      </c>
      <c r="D27" s="294">
        <v>9130</v>
      </c>
    </row>
    <row r="28" spans="2:4" x14ac:dyDescent="0.35">
      <c r="B28" s="2" t="s">
        <v>214</v>
      </c>
      <c r="C28" s="277">
        <v>3152</v>
      </c>
      <c r="D28" s="293">
        <v>43604</v>
      </c>
    </row>
    <row r="29" spans="2:4" x14ac:dyDescent="0.35">
      <c r="B29" s="190" t="s">
        <v>342</v>
      </c>
      <c r="C29" s="291" t="s">
        <v>4</v>
      </c>
      <c r="D29" s="295" t="s">
        <v>4</v>
      </c>
    </row>
    <row r="30" spans="2:4" x14ac:dyDescent="0.35">
      <c r="B30" s="192" t="s">
        <v>215</v>
      </c>
      <c r="C30" s="296">
        <f>+SUM(C25:C29)</f>
        <v>274470</v>
      </c>
      <c r="D30" s="296">
        <f>+SUM(D25:D29)</f>
        <v>334289</v>
      </c>
    </row>
    <row r="32" spans="2:4" x14ac:dyDescent="0.35">
      <c r="B32" s="4" t="s">
        <v>221</v>
      </c>
    </row>
    <row r="34" spans="2:4" x14ac:dyDescent="0.35">
      <c r="B34" s="257" t="s">
        <v>382</v>
      </c>
      <c r="C34" s="257"/>
      <c r="D34" s="257"/>
    </row>
    <row r="35" spans="2:4" x14ac:dyDescent="0.35">
      <c r="B35" s="47"/>
      <c r="C35" s="49">
        <v>2025</v>
      </c>
      <c r="D35" s="49">
        <v>2024</v>
      </c>
    </row>
    <row r="36" spans="2:4" x14ac:dyDescent="0.35">
      <c r="B36" s="2" t="s">
        <v>222</v>
      </c>
      <c r="C36" s="277">
        <f>IS!C25</f>
        <v>196118</v>
      </c>
      <c r="D36" s="277">
        <f>IS!D25</f>
        <v>-32141</v>
      </c>
    </row>
    <row r="37" spans="2:4" x14ac:dyDescent="0.35">
      <c r="B37" s="1" t="s">
        <v>223</v>
      </c>
      <c r="C37" s="287">
        <v>2500</v>
      </c>
      <c r="D37" s="287">
        <v>488794</v>
      </c>
    </row>
    <row r="38" spans="2:4" x14ac:dyDescent="0.35">
      <c r="B38" s="2" t="s">
        <v>224</v>
      </c>
      <c r="C38" s="277">
        <v>3152</v>
      </c>
      <c r="D38" s="277">
        <v>43604</v>
      </c>
    </row>
    <row r="39" spans="2:4" x14ac:dyDescent="0.35">
      <c r="B39" s="1" t="s">
        <v>342</v>
      </c>
      <c r="C39" s="287">
        <v>19125</v>
      </c>
      <c r="D39" s="288">
        <v>0</v>
      </c>
    </row>
    <row r="40" spans="2:4" x14ac:dyDescent="0.35">
      <c r="B40" s="6" t="s">
        <v>343</v>
      </c>
      <c r="C40" s="289">
        <v>0</v>
      </c>
      <c r="D40" s="290">
        <v>-19169</v>
      </c>
    </row>
    <row r="41" spans="2:4" x14ac:dyDescent="0.35">
      <c r="B41" s="1" t="s">
        <v>129</v>
      </c>
      <c r="C41" s="287">
        <v>10510</v>
      </c>
      <c r="D41" s="287">
        <v>9130</v>
      </c>
    </row>
    <row r="42" spans="2:4" x14ac:dyDescent="0.35">
      <c r="B42" s="1" t="s">
        <v>109</v>
      </c>
      <c r="C42" s="287">
        <v>-62388</v>
      </c>
      <c r="D42" s="287">
        <v>-135302</v>
      </c>
    </row>
    <row r="43" spans="2:4" x14ac:dyDescent="0.35">
      <c r="B43" s="190" t="s">
        <v>345</v>
      </c>
      <c r="C43" s="291">
        <v>-34985</v>
      </c>
      <c r="D43" s="291">
        <v>-80777</v>
      </c>
    </row>
    <row r="44" spans="2:4" x14ac:dyDescent="0.35">
      <c r="B44" s="2" t="s">
        <v>101</v>
      </c>
      <c r="C44" s="277">
        <v>-936</v>
      </c>
      <c r="D44" s="277">
        <v>6520</v>
      </c>
    </row>
    <row r="45" spans="2:4" x14ac:dyDescent="0.35">
      <c r="B45" s="190" t="s">
        <v>225</v>
      </c>
      <c r="C45" s="291">
        <v>-16953</v>
      </c>
      <c r="D45" s="291">
        <v>-24406</v>
      </c>
    </row>
    <row r="46" spans="2:4" x14ac:dyDescent="0.35">
      <c r="B46" s="2" t="s">
        <v>226</v>
      </c>
      <c r="C46" s="277">
        <v>-27924</v>
      </c>
      <c r="D46" s="277">
        <v>-47454</v>
      </c>
    </row>
    <row r="47" spans="2:4" x14ac:dyDescent="0.35">
      <c r="B47" s="190" t="s">
        <v>54</v>
      </c>
      <c r="C47" s="291">
        <v>-11342</v>
      </c>
      <c r="D47" s="291">
        <v>-3453</v>
      </c>
    </row>
    <row r="48" spans="2:4" s="50" customFormat="1" x14ac:dyDescent="0.35">
      <c r="B48" s="191" t="s">
        <v>344</v>
      </c>
      <c r="C48" s="292">
        <f>+SUM(C36:C47)</f>
        <v>76877</v>
      </c>
      <c r="D48" s="292">
        <f>+SUM(D36:D47)</f>
        <v>205346</v>
      </c>
    </row>
  </sheetData>
  <mergeCells count="3">
    <mergeCell ref="B4:D4"/>
    <mergeCell ref="B23:D23"/>
    <mergeCell ref="B34:D3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F93B5D32D79A4B9FAAA6FB4C2C644B" ma:contentTypeVersion="13" ma:contentTypeDescription="Crear nuevo documento." ma:contentTypeScope="" ma:versionID="b4d1b140601dfc41702090d8ac7d1530">
  <xsd:schema xmlns:xsd="http://www.w3.org/2001/XMLSchema" xmlns:xs="http://www.w3.org/2001/XMLSchema" xmlns:p="http://schemas.microsoft.com/office/2006/metadata/properties" xmlns:ns3="44e1e6d0-fd79-4755-b6ac-b77e09db51d5" xmlns:ns4="f888271a-03a7-413b-9a56-2c2cd6eac586" targetNamespace="http://schemas.microsoft.com/office/2006/metadata/properties" ma:root="true" ma:fieldsID="f82799e0580799409f58c80acf760350" ns3:_="" ns4:_="">
    <xsd:import namespace="44e1e6d0-fd79-4755-b6ac-b77e09db51d5"/>
    <xsd:import namespace="f888271a-03a7-413b-9a56-2c2cd6eac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1e6d0-fd79-4755-b6ac-b77e09db5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8271a-03a7-413b-9a56-2c2cd6eac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D89257B-E8C5-4460-9B53-2D81C596A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CFD6C-2E8C-4257-A6D4-26DD3A4F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1e6d0-fd79-4755-b6ac-b77e09db51d5"/>
    <ds:schemaRef ds:uri="f888271a-03a7-413b-9a56-2c2cd6eac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3CBDA-3A1E-4E5D-83AD-3A0FE28508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83F86A-CDC2-4049-AFD8-AABA75DAF6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Portfolio - Shoppings</vt:lpstr>
      <vt:lpstr>Portfolio - Offices</vt:lpstr>
      <vt:lpstr>BS</vt:lpstr>
      <vt:lpstr>IS</vt:lpstr>
      <vt:lpstr>CF</vt:lpstr>
      <vt:lpstr>Consolidated Results</vt:lpstr>
      <vt:lpstr>Shopping Malls</vt:lpstr>
      <vt:lpstr>Offices</vt:lpstr>
      <vt:lpstr>Hotels</vt:lpstr>
      <vt:lpstr>Sales &amp; Developments</vt:lpstr>
      <vt:lpstr>Others</vt:lpstr>
      <vt:lpstr>EBITDA by Segment</vt:lpstr>
      <vt:lpstr>Consolidated IS Reconciliation</vt:lpstr>
      <vt:lpstr>FS Summary</vt:lpstr>
      <vt:lpstr>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Juan Manuel Redolfi</cp:lastModifiedBy>
  <dcterms:created xsi:type="dcterms:W3CDTF">2020-02-18T12:46:17Z</dcterms:created>
  <dcterms:modified xsi:type="dcterms:W3CDTF">2025-09-05T17:32:50Z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0x0101003EF93B5D32D79A4B9FAAA6FB4C2C644B</vt:lpwstr>
  </property>
</Properties>
</file>